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144.122.213.117\iskur\İŞKUR PROGRAMI\İŞKUR GENÇLİK PROGRAMI 2025 2026\ASİLLER\web\"/>
    </mc:Choice>
  </mc:AlternateContent>
  <xr:revisionPtr revIDLastSave="0" documentId="13_ncr:1_{3F9EDD89-0674-444C-904D-9841C909C57C}" xr6:coauthVersionLast="47" xr6:coauthVersionMax="47" xr10:uidLastSave="{00000000-0000-0000-0000-000000000000}"/>
  <bookViews>
    <workbookView xWindow="-120" yWindow="-120" windowWidth="29040" windowHeight="15720" xr2:uid="{66366D6A-594A-46D5-89D0-3DD2E179AECE}"/>
  </bookViews>
  <sheets>
    <sheet name="Puantaj" sheetId="1" r:id="rId1"/>
    <sheet name="Katılımcı Bilgileri" sheetId="2" state="hidden" r:id="rId2"/>
  </sheets>
  <definedNames>
    <definedName name="_xlnm._FilterDatabase" localSheetId="1" hidden="1">'Katılımcı Bilgileri'!$B$1:$K$1755</definedName>
    <definedName name="_xlnm.Print_Area" localSheetId="0">Puantaj!$A$1:$AH$263</definedName>
    <definedName name="_xlnm.Print_Titles" localSheetId="0">Puantaj!$1:$13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3" i="2" l="1"/>
  <c r="A4" i="2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6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A180" i="2"/>
  <c r="A181" i="2"/>
  <c r="A182" i="2"/>
  <c r="A183" i="2"/>
  <c r="A184" i="2"/>
  <c r="A185" i="2"/>
  <c r="A186" i="2"/>
  <c r="A187" i="2"/>
  <c r="A188" i="2"/>
  <c r="A189" i="2"/>
  <c r="A190" i="2"/>
  <c r="A191" i="2"/>
  <c r="A192" i="2"/>
  <c r="A193" i="2"/>
  <c r="A194" i="2"/>
  <c r="A195" i="2"/>
  <c r="A196" i="2"/>
  <c r="A197" i="2"/>
  <c r="A198" i="2"/>
  <c r="A199" i="2"/>
  <c r="A200" i="2"/>
  <c r="A201" i="2"/>
  <c r="A202" i="2"/>
  <c r="A203" i="2"/>
  <c r="A204" i="2"/>
  <c r="A205" i="2"/>
  <c r="A206" i="2"/>
  <c r="A207" i="2"/>
  <c r="A208" i="2"/>
  <c r="A209" i="2"/>
  <c r="A210" i="2"/>
  <c r="A211" i="2"/>
  <c r="A212" i="2"/>
  <c r="A213" i="2"/>
  <c r="A214" i="2"/>
  <c r="A215" i="2"/>
  <c r="A216" i="2"/>
  <c r="A217" i="2"/>
  <c r="A218" i="2"/>
  <c r="A219" i="2"/>
  <c r="A220" i="2"/>
  <c r="A221" i="2"/>
  <c r="A222" i="2"/>
  <c r="A223" i="2"/>
  <c r="A224" i="2"/>
  <c r="A225" i="2"/>
  <c r="A226" i="2"/>
  <c r="A227" i="2"/>
  <c r="A228" i="2"/>
  <c r="A229" i="2"/>
  <c r="A230" i="2"/>
  <c r="A231" i="2"/>
  <c r="A232" i="2"/>
  <c r="A233" i="2"/>
  <c r="A234" i="2"/>
  <c r="A235" i="2"/>
  <c r="A236" i="2"/>
  <c r="A237" i="2"/>
  <c r="A238" i="2"/>
  <c r="A239" i="2"/>
  <c r="A240" i="2"/>
  <c r="A241" i="2"/>
  <c r="A242" i="2"/>
  <c r="A243" i="2"/>
  <c r="A244" i="2"/>
  <c r="A245" i="2"/>
  <c r="A246" i="2"/>
  <c r="A247" i="2"/>
  <c r="A248" i="2"/>
  <c r="A249" i="2"/>
  <c r="A250" i="2"/>
  <c r="A251" i="2"/>
  <c r="A252" i="2"/>
  <c r="A253" i="2"/>
  <c r="A254" i="2"/>
  <c r="A255" i="2"/>
  <c r="A256" i="2"/>
  <c r="A257" i="2"/>
  <c r="A258" i="2"/>
  <c r="A259" i="2"/>
  <c r="A260" i="2"/>
  <c r="A261" i="2"/>
  <c r="A262" i="2"/>
  <c r="A263" i="2"/>
  <c r="A264" i="2"/>
  <c r="A265" i="2"/>
  <c r="A266" i="2"/>
  <c r="A267" i="2"/>
  <c r="A268" i="2"/>
  <c r="A269" i="2"/>
  <c r="A270" i="2"/>
  <c r="A271" i="2"/>
  <c r="A272" i="2"/>
  <c r="A273" i="2"/>
  <c r="A274" i="2"/>
  <c r="A275" i="2"/>
  <c r="A276" i="2"/>
  <c r="A277" i="2"/>
  <c r="A278" i="2"/>
  <c r="A279" i="2"/>
  <c r="A280" i="2"/>
  <c r="A281" i="2"/>
  <c r="A282" i="2"/>
  <c r="A283" i="2"/>
  <c r="A284" i="2"/>
  <c r="A285" i="2"/>
  <c r="A286" i="2"/>
  <c r="A287" i="2"/>
  <c r="A288" i="2"/>
  <c r="A289" i="2"/>
  <c r="A290" i="2"/>
  <c r="A291" i="2"/>
  <c r="A292" i="2"/>
  <c r="A293" i="2"/>
  <c r="A294" i="2"/>
  <c r="A295" i="2"/>
  <c r="A296" i="2"/>
  <c r="A297" i="2"/>
  <c r="A298" i="2"/>
  <c r="A299" i="2"/>
  <c r="A300" i="2"/>
  <c r="A301" i="2"/>
  <c r="A302" i="2"/>
  <c r="A303" i="2"/>
  <c r="A304" i="2"/>
  <c r="A305" i="2"/>
  <c r="A306" i="2"/>
  <c r="A307" i="2"/>
  <c r="A308" i="2"/>
  <c r="A309" i="2"/>
  <c r="A310" i="2"/>
  <c r="A311" i="2"/>
  <c r="A312" i="2"/>
  <c r="A313" i="2"/>
  <c r="A314" i="2"/>
  <c r="A315" i="2"/>
  <c r="A316" i="2"/>
  <c r="A317" i="2"/>
  <c r="A318" i="2"/>
  <c r="A319" i="2"/>
  <c r="A320" i="2"/>
  <c r="A321" i="2"/>
  <c r="A322" i="2"/>
  <c r="A323" i="2"/>
  <c r="A324" i="2"/>
  <c r="A325" i="2"/>
  <c r="A326" i="2"/>
  <c r="A327" i="2"/>
  <c r="A328" i="2"/>
  <c r="A329" i="2"/>
  <c r="A330" i="2"/>
  <c r="A331" i="2"/>
  <c r="A332" i="2"/>
  <c r="A333" i="2"/>
  <c r="A334" i="2"/>
  <c r="A335" i="2"/>
  <c r="A336" i="2"/>
  <c r="A337" i="2"/>
  <c r="A338" i="2"/>
  <c r="A339" i="2"/>
  <c r="A340" i="2"/>
  <c r="A341" i="2"/>
  <c r="A342" i="2"/>
  <c r="A343" i="2"/>
  <c r="A344" i="2"/>
  <c r="A345" i="2"/>
  <c r="A346" i="2"/>
  <c r="A347" i="2"/>
  <c r="A348" i="2"/>
  <c r="A349" i="2"/>
  <c r="A350" i="2"/>
  <c r="A351" i="2"/>
  <c r="A352" i="2"/>
  <c r="A353" i="2"/>
  <c r="A354" i="2"/>
  <c r="A355" i="2"/>
  <c r="A356" i="2"/>
  <c r="A357" i="2"/>
  <c r="A358" i="2"/>
  <c r="A359" i="2"/>
  <c r="A360" i="2"/>
  <c r="A361" i="2"/>
  <c r="A362" i="2"/>
  <c r="A363" i="2"/>
  <c r="A364" i="2"/>
  <c r="A365" i="2"/>
  <c r="A366" i="2"/>
  <c r="A367" i="2"/>
  <c r="A368" i="2"/>
  <c r="A369" i="2"/>
  <c r="A370" i="2"/>
  <c r="A371" i="2"/>
  <c r="A372" i="2"/>
  <c r="A373" i="2"/>
  <c r="A374" i="2"/>
  <c r="A375" i="2"/>
  <c r="A376" i="2"/>
  <c r="A377" i="2"/>
  <c r="A378" i="2"/>
  <c r="A379" i="2"/>
  <c r="A380" i="2"/>
  <c r="A381" i="2"/>
  <c r="A382" i="2"/>
  <c r="A383" i="2"/>
  <c r="A384" i="2"/>
  <c r="A385" i="2"/>
  <c r="A386" i="2"/>
  <c r="A387" i="2"/>
  <c r="A388" i="2"/>
  <c r="A389" i="2"/>
  <c r="A390" i="2"/>
  <c r="A391" i="2"/>
  <c r="A392" i="2"/>
  <c r="A393" i="2"/>
  <c r="A394" i="2"/>
  <c r="A395" i="2"/>
  <c r="A396" i="2"/>
  <c r="A397" i="2"/>
  <c r="A398" i="2"/>
  <c r="A399" i="2"/>
  <c r="A400" i="2"/>
  <c r="A401" i="2"/>
  <c r="A402" i="2"/>
  <c r="A403" i="2"/>
  <c r="A404" i="2"/>
  <c r="A405" i="2"/>
  <c r="A406" i="2"/>
  <c r="A407" i="2"/>
  <c r="A408" i="2"/>
  <c r="A409" i="2"/>
  <c r="A410" i="2"/>
  <c r="A411" i="2"/>
  <c r="A412" i="2"/>
  <c r="A413" i="2"/>
  <c r="A414" i="2"/>
  <c r="A415" i="2"/>
  <c r="A416" i="2"/>
  <c r="A417" i="2"/>
  <c r="A418" i="2"/>
  <c r="A419" i="2"/>
  <c r="A420" i="2"/>
  <c r="A421" i="2"/>
  <c r="A422" i="2"/>
  <c r="A423" i="2"/>
  <c r="A424" i="2"/>
  <c r="A425" i="2"/>
  <c r="A426" i="2"/>
  <c r="A427" i="2"/>
  <c r="A428" i="2"/>
  <c r="A429" i="2"/>
  <c r="A430" i="2"/>
  <c r="A431" i="2"/>
  <c r="A432" i="2"/>
  <c r="A433" i="2"/>
  <c r="A434" i="2"/>
  <c r="A435" i="2"/>
  <c r="A436" i="2"/>
  <c r="A437" i="2"/>
  <c r="A438" i="2"/>
  <c r="A439" i="2"/>
  <c r="A440" i="2"/>
  <c r="A441" i="2"/>
  <c r="A442" i="2"/>
  <c r="A443" i="2"/>
  <c r="A444" i="2"/>
  <c r="A445" i="2"/>
  <c r="A446" i="2"/>
  <c r="A447" i="2"/>
  <c r="A448" i="2"/>
  <c r="A449" i="2"/>
  <c r="A450" i="2"/>
  <c r="A451" i="2"/>
  <c r="A452" i="2"/>
  <c r="A453" i="2"/>
  <c r="A454" i="2"/>
  <c r="A455" i="2"/>
  <c r="A456" i="2"/>
  <c r="A457" i="2"/>
  <c r="A458" i="2"/>
  <c r="A459" i="2"/>
  <c r="A460" i="2"/>
  <c r="A461" i="2"/>
  <c r="A462" i="2"/>
  <c r="A463" i="2"/>
  <c r="A464" i="2"/>
  <c r="A465" i="2"/>
  <c r="A466" i="2"/>
  <c r="A467" i="2"/>
  <c r="A468" i="2"/>
  <c r="A469" i="2"/>
  <c r="A470" i="2"/>
  <c r="A471" i="2"/>
  <c r="A472" i="2"/>
  <c r="A473" i="2"/>
  <c r="A474" i="2"/>
  <c r="A475" i="2"/>
  <c r="A476" i="2"/>
  <c r="A477" i="2"/>
  <c r="A478" i="2"/>
  <c r="A479" i="2"/>
  <c r="A480" i="2"/>
  <c r="A481" i="2"/>
  <c r="A482" i="2"/>
  <c r="A483" i="2"/>
  <c r="A484" i="2"/>
  <c r="A485" i="2"/>
  <c r="A486" i="2"/>
  <c r="A487" i="2"/>
  <c r="A488" i="2"/>
  <c r="A489" i="2"/>
  <c r="A490" i="2"/>
  <c r="A491" i="2"/>
  <c r="A492" i="2"/>
  <c r="A493" i="2"/>
  <c r="A494" i="2"/>
  <c r="A495" i="2"/>
  <c r="A496" i="2"/>
  <c r="A497" i="2"/>
  <c r="A498" i="2"/>
  <c r="A499" i="2"/>
  <c r="A500" i="2"/>
  <c r="A501" i="2"/>
  <c r="A502" i="2"/>
  <c r="A503" i="2"/>
  <c r="A504" i="2"/>
  <c r="A505" i="2"/>
  <c r="A506" i="2"/>
  <c r="A507" i="2"/>
  <c r="A508" i="2"/>
  <c r="A509" i="2"/>
  <c r="A510" i="2"/>
  <c r="A511" i="2"/>
  <c r="A512" i="2"/>
  <c r="A513" i="2"/>
  <c r="A514" i="2"/>
  <c r="A515" i="2"/>
  <c r="A516" i="2"/>
  <c r="A517" i="2"/>
  <c r="A518" i="2"/>
  <c r="A519" i="2"/>
  <c r="A520" i="2"/>
  <c r="A521" i="2"/>
  <c r="A522" i="2"/>
  <c r="A523" i="2"/>
  <c r="A524" i="2"/>
  <c r="A525" i="2"/>
  <c r="A526" i="2"/>
  <c r="A527" i="2"/>
  <c r="A528" i="2"/>
  <c r="A529" i="2"/>
  <c r="A530" i="2"/>
  <c r="A531" i="2"/>
  <c r="A532" i="2"/>
  <c r="A533" i="2"/>
  <c r="A534" i="2"/>
  <c r="A535" i="2"/>
  <c r="A536" i="2"/>
  <c r="A537" i="2"/>
  <c r="A538" i="2"/>
  <c r="A539" i="2"/>
  <c r="A540" i="2"/>
  <c r="A541" i="2"/>
  <c r="A542" i="2"/>
  <c r="A543" i="2"/>
  <c r="A544" i="2"/>
  <c r="A545" i="2"/>
  <c r="A546" i="2"/>
  <c r="A547" i="2"/>
  <c r="A548" i="2"/>
  <c r="A549" i="2"/>
  <c r="A550" i="2"/>
  <c r="A551" i="2"/>
  <c r="A552" i="2"/>
  <c r="A553" i="2"/>
  <c r="A554" i="2"/>
  <c r="A555" i="2"/>
  <c r="A556" i="2"/>
  <c r="A557" i="2"/>
  <c r="A558" i="2"/>
  <c r="A559" i="2"/>
  <c r="A560" i="2"/>
  <c r="A561" i="2"/>
  <c r="A562" i="2"/>
  <c r="A563" i="2"/>
  <c r="A564" i="2"/>
  <c r="A565" i="2"/>
  <c r="A566" i="2"/>
  <c r="A567" i="2"/>
  <c r="A568" i="2"/>
  <c r="A569" i="2"/>
  <c r="A570" i="2"/>
  <c r="A571" i="2"/>
  <c r="A572" i="2"/>
  <c r="A573" i="2"/>
  <c r="A574" i="2"/>
  <c r="A575" i="2"/>
  <c r="A576" i="2"/>
  <c r="A577" i="2"/>
  <c r="A578" i="2"/>
  <c r="A579" i="2"/>
  <c r="A580" i="2"/>
  <c r="A581" i="2"/>
  <c r="A582" i="2"/>
  <c r="A583" i="2"/>
  <c r="A584" i="2"/>
  <c r="A585" i="2"/>
  <c r="A586" i="2"/>
  <c r="A587" i="2"/>
  <c r="A588" i="2"/>
  <c r="A589" i="2"/>
  <c r="A590" i="2"/>
  <c r="A591" i="2"/>
  <c r="A592" i="2"/>
  <c r="A593" i="2"/>
  <c r="A594" i="2"/>
  <c r="A595" i="2"/>
  <c r="A596" i="2"/>
  <c r="A597" i="2"/>
  <c r="A598" i="2"/>
  <c r="A599" i="2"/>
  <c r="A600" i="2"/>
  <c r="A601" i="2"/>
  <c r="A602" i="2"/>
  <c r="A603" i="2"/>
  <c r="A604" i="2"/>
  <c r="A605" i="2"/>
  <c r="A606" i="2"/>
  <c r="A607" i="2"/>
  <c r="A608" i="2"/>
  <c r="A609" i="2"/>
  <c r="A610" i="2"/>
  <c r="A611" i="2"/>
  <c r="A612" i="2"/>
  <c r="A613" i="2"/>
  <c r="A614" i="2"/>
  <c r="A615" i="2"/>
  <c r="A616" i="2"/>
  <c r="A617" i="2"/>
  <c r="A618" i="2"/>
  <c r="A619" i="2"/>
  <c r="A620" i="2"/>
  <c r="A621" i="2"/>
  <c r="A622" i="2"/>
  <c r="A623" i="2"/>
  <c r="A624" i="2"/>
  <c r="A625" i="2"/>
  <c r="A626" i="2"/>
  <c r="A627" i="2"/>
  <c r="A628" i="2"/>
  <c r="A629" i="2"/>
  <c r="A630" i="2"/>
  <c r="A631" i="2"/>
  <c r="A632" i="2"/>
  <c r="A633" i="2"/>
  <c r="A634" i="2"/>
  <c r="A635" i="2"/>
  <c r="A636" i="2"/>
  <c r="A637" i="2"/>
  <c r="A638" i="2"/>
  <c r="A639" i="2"/>
  <c r="A640" i="2"/>
  <c r="A641" i="2"/>
  <c r="A642" i="2"/>
  <c r="A643" i="2"/>
  <c r="A644" i="2"/>
  <c r="A645" i="2"/>
  <c r="A646" i="2"/>
  <c r="A647" i="2"/>
  <c r="A648" i="2"/>
  <c r="A649" i="2"/>
  <c r="A650" i="2"/>
  <c r="A651" i="2"/>
  <c r="A652" i="2"/>
  <c r="A653" i="2"/>
  <c r="A654" i="2"/>
  <c r="A655" i="2"/>
  <c r="A656" i="2"/>
  <c r="A657" i="2"/>
  <c r="A658" i="2"/>
  <c r="A659" i="2"/>
  <c r="A660" i="2"/>
  <c r="A661" i="2"/>
  <c r="A662" i="2"/>
  <c r="A663" i="2"/>
  <c r="A664" i="2"/>
  <c r="A665" i="2"/>
  <c r="A666" i="2"/>
  <c r="A667" i="2"/>
  <c r="A668" i="2"/>
  <c r="A669" i="2"/>
  <c r="A670" i="2"/>
  <c r="A671" i="2"/>
  <c r="A672" i="2"/>
  <c r="A673" i="2"/>
  <c r="A674" i="2"/>
  <c r="A675" i="2"/>
  <c r="A676" i="2"/>
  <c r="A677" i="2"/>
  <c r="A678" i="2"/>
  <c r="A679" i="2"/>
  <c r="A680" i="2"/>
  <c r="A681" i="2"/>
  <c r="A682" i="2"/>
  <c r="A683" i="2"/>
  <c r="A684" i="2"/>
  <c r="A685" i="2"/>
  <c r="A686" i="2"/>
  <c r="A687" i="2"/>
  <c r="A688" i="2"/>
  <c r="A689" i="2"/>
  <c r="A690" i="2"/>
  <c r="A691" i="2"/>
  <c r="A692" i="2"/>
  <c r="A693" i="2"/>
  <c r="A694" i="2"/>
  <c r="A695" i="2"/>
  <c r="A696" i="2"/>
  <c r="A697" i="2"/>
  <c r="A698" i="2"/>
  <c r="A699" i="2"/>
  <c r="A700" i="2"/>
  <c r="A701" i="2"/>
  <c r="A702" i="2"/>
  <c r="A703" i="2"/>
  <c r="A704" i="2"/>
  <c r="A705" i="2"/>
  <c r="A706" i="2"/>
  <c r="A707" i="2"/>
  <c r="A708" i="2"/>
  <c r="A709" i="2"/>
  <c r="A710" i="2"/>
  <c r="A711" i="2"/>
  <c r="A712" i="2"/>
  <c r="A713" i="2"/>
  <c r="A714" i="2"/>
  <c r="A715" i="2"/>
  <c r="A716" i="2"/>
  <c r="A717" i="2"/>
  <c r="A718" i="2"/>
  <c r="A719" i="2"/>
  <c r="A720" i="2"/>
  <c r="A721" i="2"/>
  <c r="A722" i="2"/>
  <c r="A723" i="2"/>
  <c r="A724" i="2"/>
  <c r="A725" i="2"/>
  <c r="A726" i="2"/>
  <c r="A727" i="2"/>
  <c r="A728" i="2"/>
  <c r="A729" i="2"/>
  <c r="A730" i="2"/>
  <c r="A731" i="2"/>
  <c r="A732" i="2"/>
  <c r="A733" i="2"/>
  <c r="A734" i="2"/>
  <c r="A735" i="2"/>
  <c r="A736" i="2"/>
  <c r="A737" i="2"/>
  <c r="A738" i="2"/>
  <c r="A739" i="2"/>
  <c r="A740" i="2"/>
  <c r="A741" i="2"/>
  <c r="A742" i="2"/>
  <c r="A743" i="2"/>
  <c r="A744" i="2"/>
  <c r="A745" i="2"/>
  <c r="A746" i="2"/>
  <c r="A747" i="2"/>
  <c r="A748" i="2"/>
  <c r="A749" i="2"/>
  <c r="A750" i="2"/>
  <c r="A751" i="2"/>
  <c r="A752" i="2"/>
  <c r="A753" i="2"/>
  <c r="A754" i="2"/>
  <c r="A755" i="2"/>
  <c r="A756" i="2"/>
  <c r="A757" i="2"/>
  <c r="A758" i="2"/>
  <c r="A759" i="2"/>
  <c r="A760" i="2"/>
  <c r="A761" i="2"/>
  <c r="A762" i="2"/>
  <c r="A763" i="2"/>
  <c r="A764" i="2"/>
  <c r="A765" i="2"/>
  <c r="A766" i="2"/>
  <c r="A767" i="2"/>
  <c r="A768" i="2"/>
  <c r="A769" i="2"/>
  <c r="A770" i="2"/>
  <c r="A771" i="2"/>
  <c r="A772" i="2"/>
  <c r="A773" i="2"/>
  <c r="A774" i="2"/>
  <c r="A775" i="2"/>
  <c r="A776" i="2"/>
  <c r="A777" i="2"/>
  <c r="A778" i="2"/>
  <c r="A779" i="2"/>
  <c r="A780" i="2"/>
  <c r="A781" i="2"/>
  <c r="A782" i="2"/>
  <c r="A783" i="2"/>
  <c r="A784" i="2"/>
  <c r="A785" i="2"/>
  <c r="A786" i="2"/>
  <c r="A787" i="2"/>
  <c r="A788" i="2"/>
  <c r="A789" i="2"/>
  <c r="A790" i="2"/>
  <c r="A791" i="2"/>
  <c r="A792" i="2"/>
  <c r="A793" i="2"/>
  <c r="A794" i="2"/>
  <c r="A795" i="2"/>
  <c r="A796" i="2"/>
  <c r="A797" i="2"/>
  <c r="A798" i="2"/>
  <c r="A799" i="2"/>
  <c r="A800" i="2"/>
  <c r="A801" i="2"/>
  <c r="A802" i="2"/>
  <c r="A803" i="2"/>
  <c r="A804" i="2"/>
  <c r="A805" i="2"/>
  <c r="A806" i="2"/>
  <c r="A807" i="2"/>
  <c r="A808" i="2"/>
  <c r="A809" i="2"/>
  <c r="A810" i="2"/>
  <c r="A811" i="2"/>
  <c r="A812" i="2"/>
  <c r="A813" i="2"/>
  <c r="A814" i="2"/>
  <c r="A815" i="2"/>
  <c r="A816" i="2"/>
  <c r="A817" i="2"/>
  <c r="A818" i="2"/>
  <c r="A819" i="2"/>
  <c r="A820" i="2"/>
  <c r="A821" i="2"/>
  <c r="A822" i="2"/>
  <c r="A823" i="2"/>
  <c r="A824" i="2"/>
  <c r="A825" i="2"/>
  <c r="A826" i="2"/>
  <c r="A827" i="2"/>
  <c r="A828" i="2"/>
  <c r="A829" i="2"/>
  <c r="A830" i="2"/>
  <c r="A831" i="2"/>
  <c r="A832" i="2"/>
  <c r="A833" i="2"/>
  <c r="A834" i="2"/>
  <c r="A835" i="2"/>
  <c r="A836" i="2"/>
  <c r="A837" i="2"/>
  <c r="A838" i="2"/>
  <c r="A839" i="2"/>
  <c r="A840" i="2"/>
  <c r="A841" i="2"/>
  <c r="A842" i="2"/>
  <c r="A843" i="2"/>
  <c r="A844" i="2"/>
  <c r="A845" i="2"/>
  <c r="A846" i="2"/>
  <c r="A847" i="2"/>
  <c r="A848" i="2"/>
  <c r="A849" i="2"/>
  <c r="A850" i="2"/>
  <c r="A851" i="2"/>
  <c r="A852" i="2"/>
  <c r="A853" i="2"/>
  <c r="A854" i="2"/>
  <c r="A855" i="2"/>
  <c r="A856" i="2"/>
  <c r="A857" i="2"/>
  <c r="A858" i="2"/>
  <c r="A859" i="2"/>
  <c r="A860" i="2"/>
  <c r="A861" i="2"/>
  <c r="A862" i="2"/>
  <c r="A863" i="2"/>
  <c r="A864" i="2"/>
  <c r="A865" i="2"/>
  <c r="A866" i="2"/>
  <c r="A867" i="2"/>
  <c r="A868" i="2"/>
  <c r="A869" i="2"/>
  <c r="A870" i="2"/>
  <c r="A871" i="2"/>
  <c r="A872" i="2"/>
  <c r="A873" i="2"/>
  <c r="A874" i="2"/>
  <c r="A875" i="2"/>
  <c r="A876" i="2"/>
  <c r="A877" i="2"/>
  <c r="A878" i="2"/>
  <c r="A879" i="2"/>
  <c r="A880" i="2"/>
  <c r="A881" i="2"/>
  <c r="A882" i="2"/>
  <c r="A883" i="2"/>
  <c r="A884" i="2"/>
  <c r="A885" i="2"/>
  <c r="A886" i="2"/>
  <c r="A887" i="2"/>
  <c r="A888" i="2"/>
  <c r="A889" i="2"/>
  <c r="A890" i="2"/>
  <c r="A891" i="2"/>
  <c r="A892" i="2"/>
  <c r="A893" i="2"/>
  <c r="A894" i="2"/>
  <c r="A895" i="2"/>
  <c r="A896" i="2"/>
  <c r="A897" i="2"/>
  <c r="A898" i="2"/>
  <c r="A899" i="2"/>
  <c r="A900" i="2"/>
  <c r="A901" i="2"/>
  <c r="A902" i="2"/>
  <c r="A903" i="2"/>
  <c r="A904" i="2"/>
  <c r="A905" i="2"/>
  <c r="A906" i="2"/>
  <c r="A907" i="2"/>
  <c r="A908" i="2"/>
  <c r="A909" i="2"/>
  <c r="A910" i="2"/>
  <c r="A911" i="2"/>
  <c r="A912" i="2"/>
  <c r="A913" i="2"/>
  <c r="A914" i="2"/>
  <c r="A915" i="2"/>
  <c r="A916" i="2"/>
  <c r="A917" i="2"/>
  <c r="A918" i="2"/>
  <c r="A919" i="2"/>
  <c r="A920" i="2"/>
  <c r="A921" i="2"/>
  <c r="A922" i="2"/>
  <c r="A923" i="2"/>
  <c r="A924" i="2"/>
  <c r="A925" i="2"/>
  <c r="A926" i="2"/>
  <c r="A927" i="2"/>
  <c r="A928" i="2"/>
  <c r="A929" i="2"/>
  <c r="A930" i="2"/>
  <c r="A931" i="2"/>
  <c r="A932" i="2"/>
  <c r="A933" i="2"/>
  <c r="A934" i="2"/>
  <c r="A935" i="2"/>
  <c r="A936" i="2"/>
  <c r="A937" i="2"/>
  <c r="A938" i="2"/>
  <c r="A939" i="2"/>
  <c r="A940" i="2"/>
  <c r="A941" i="2"/>
  <c r="A942" i="2"/>
  <c r="A943" i="2"/>
  <c r="A944" i="2"/>
  <c r="A945" i="2"/>
  <c r="A946" i="2"/>
  <c r="A947" i="2"/>
  <c r="A948" i="2"/>
  <c r="A949" i="2"/>
  <c r="A950" i="2"/>
  <c r="A951" i="2"/>
  <c r="A952" i="2"/>
  <c r="A953" i="2"/>
  <c r="A954" i="2"/>
  <c r="A955" i="2"/>
  <c r="A956" i="2"/>
  <c r="A957" i="2"/>
  <c r="A958" i="2"/>
  <c r="A959" i="2"/>
  <c r="A960" i="2"/>
  <c r="A961" i="2"/>
  <c r="A962" i="2"/>
  <c r="A963" i="2"/>
  <c r="A964" i="2"/>
  <c r="A965" i="2"/>
  <c r="A966" i="2"/>
  <c r="A967" i="2"/>
  <c r="A968" i="2"/>
  <c r="A969" i="2"/>
  <c r="A970" i="2"/>
  <c r="A971" i="2"/>
  <c r="A972" i="2"/>
  <c r="A973" i="2"/>
  <c r="A974" i="2"/>
  <c r="A975" i="2"/>
  <c r="A976" i="2"/>
  <c r="A977" i="2"/>
  <c r="A978" i="2"/>
  <c r="A979" i="2"/>
  <c r="A980" i="2"/>
  <c r="A981" i="2"/>
  <c r="A982" i="2"/>
  <c r="A983" i="2"/>
  <c r="A984" i="2"/>
  <c r="A985" i="2"/>
  <c r="A986" i="2"/>
  <c r="A987" i="2"/>
  <c r="A988" i="2"/>
  <c r="A989" i="2"/>
  <c r="A990" i="2"/>
  <c r="A991" i="2"/>
  <c r="A992" i="2"/>
  <c r="A993" i="2"/>
  <c r="A994" i="2"/>
  <c r="A995" i="2"/>
  <c r="A996" i="2"/>
  <c r="A997" i="2"/>
  <c r="A998" i="2"/>
  <c r="A999" i="2"/>
  <c r="A1000" i="2"/>
  <c r="A1001" i="2"/>
  <c r="A1002" i="2"/>
  <c r="A1003" i="2"/>
  <c r="A1004" i="2"/>
  <c r="A1005" i="2"/>
  <c r="A1006" i="2"/>
  <c r="A1007" i="2"/>
  <c r="A1008" i="2"/>
  <c r="A1009" i="2"/>
  <c r="A1010" i="2"/>
  <c r="A1011" i="2"/>
  <c r="A1012" i="2"/>
  <c r="A1013" i="2"/>
  <c r="A1014" i="2"/>
  <c r="A1015" i="2"/>
  <c r="A1016" i="2"/>
  <c r="A1017" i="2"/>
  <c r="A1018" i="2"/>
  <c r="A1019" i="2"/>
  <c r="A1020" i="2"/>
  <c r="A1021" i="2"/>
  <c r="A1022" i="2"/>
  <c r="A1023" i="2"/>
  <c r="A1024" i="2"/>
  <c r="A1025" i="2"/>
  <c r="A1026" i="2"/>
  <c r="A1027" i="2"/>
  <c r="A1028" i="2"/>
  <c r="A1029" i="2"/>
  <c r="A1030" i="2"/>
  <c r="A1031" i="2"/>
  <c r="A1032" i="2"/>
  <c r="A1033" i="2"/>
  <c r="A1034" i="2"/>
  <c r="A1035" i="2"/>
  <c r="A1036" i="2"/>
  <c r="A1037" i="2"/>
  <c r="A1038" i="2"/>
  <c r="A1039" i="2"/>
  <c r="A1040" i="2"/>
  <c r="A1041" i="2"/>
  <c r="A1042" i="2"/>
  <c r="A1043" i="2"/>
  <c r="A1044" i="2"/>
  <c r="A1045" i="2"/>
  <c r="A1046" i="2"/>
  <c r="A1047" i="2"/>
  <c r="A1048" i="2"/>
  <c r="A1049" i="2"/>
  <c r="A1050" i="2"/>
  <c r="A1051" i="2"/>
  <c r="A1052" i="2"/>
  <c r="A1053" i="2"/>
  <c r="A1054" i="2"/>
  <c r="A1055" i="2"/>
  <c r="A1056" i="2"/>
  <c r="A1057" i="2"/>
  <c r="A1058" i="2"/>
  <c r="A1059" i="2"/>
  <c r="A1060" i="2"/>
  <c r="A1061" i="2"/>
  <c r="A1062" i="2"/>
  <c r="A1063" i="2"/>
  <c r="A1064" i="2"/>
  <c r="A1065" i="2"/>
  <c r="A1066" i="2"/>
  <c r="A1067" i="2"/>
  <c r="A1068" i="2"/>
  <c r="A1069" i="2"/>
  <c r="A1070" i="2"/>
  <c r="A1071" i="2"/>
  <c r="A1072" i="2"/>
  <c r="A1073" i="2"/>
  <c r="A1074" i="2"/>
  <c r="A1075" i="2"/>
  <c r="A1076" i="2"/>
  <c r="A1077" i="2"/>
  <c r="A1078" i="2"/>
  <c r="A1079" i="2"/>
  <c r="A1080" i="2"/>
  <c r="A1081" i="2"/>
  <c r="A1082" i="2"/>
  <c r="A1083" i="2"/>
  <c r="A1084" i="2"/>
  <c r="A1085" i="2"/>
  <c r="A1086" i="2"/>
  <c r="A1087" i="2"/>
  <c r="A1088" i="2"/>
  <c r="A1089" i="2"/>
  <c r="A1090" i="2"/>
  <c r="A1091" i="2"/>
  <c r="A1092" i="2"/>
  <c r="A1093" i="2"/>
  <c r="A1094" i="2"/>
  <c r="A1095" i="2"/>
  <c r="A1096" i="2"/>
  <c r="A1097" i="2"/>
  <c r="A1098" i="2"/>
  <c r="A1099" i="2"/>
  <c r="A1100" i="2"/>
  <c r="A1101" i="2"/>
  <c r="A1102" i="2"/>
  <c r="A1103" i="2"/>
  <c r="A1104" i="2"/>
  <c r="A1105" i="2"/>
  <c r="A1106" i="2"/>
  <c r="A1107" i="2"/>
  <c r="A1108" i="2"/>
  <c r="A1109" i="2"/>
  <c r="A1110" i="2"/>
  <c r="A1111" i="2"/>
  <c r="A1112" i="2"/>
  <c r="A1113" i="2"/>
  <c r="A1114" i="2"/>
  <c r="A1115" i="2"/>
  <c r="A1116" i="2"/>
  <c r="A1117" i="2"/>
  <c r="A1118" i="2"/>
  <c r="A1119" i="2"/>
  <c r="A1120" i="2"/>
  <c r="A1121" i="2"/>
  <c r="A1122" i="2"/>
  <c r="A1123" i="2"/>
  <c r="A1124" i="2"/>
  <c r="A1125" i="2"/>
  <c r="A1126" i="2"/>
  <c r="A1127" i="2"/>
  <c r="A1128" i="2"/>
  <c r="A1129" i="2"/>
  <c r="A1130" i="2"/>
  <c r="A1131" i="2"/>
  <c r="A1132" i="2"/>
  <c r="A1133" i="2"/>
  <c r="A1134" i="2"/>
  <c r="A1135" i="2"/>
  <c r="A1136" i="2"/>
  <c r="A1137" i="2"/>
  <c r="A1138" i="2"/>
  <c r="A1139" i="2"/>
  <c r="A1140" i="2"/>
  <c r="A1141" i="2"/>
  <c r="A1142" i="2"/>
  <c r="A1143" i="2"/>
  <c r="A1144" i="2"/>
  <c r="A1145" i="2"/>
  <c r="A1146" i="2"/>
  <c r="A1147" i="2"/>
  <c r="A1148" i="2"/>
  <c r="A1149" i="2"/>
  <c r="A1150" i="2"/>
  <c r="A1151" i="2"/>
  <c r="A1152" i="2"/>
  <c r="A1153" i="2"/>
  <c r="A1154" i="2"/>
  <c r="A1155" i="2"/>
  <c r="A1156" i="2"/>
  <c r="A1157" i="2"/>
  <c r="A1158" i="2"/>
  <c r="A1159" i="2"/>
  <c r="A1160" i="2"/>
  <c r="A1161" i="2"/>
  <c r="A1162" i="2"/>
  <c r="A1163" i="2"/>
  <c r="A1164" i="2"/>
  <c r="A1165" i="2"/>
  <c r="A1166" i="2"/>
  <c r="A1167" i="2"/>
  <c r="A1168" i="2"/>
  <c r="A1169" i="2"/>
  <c r="A1170" i="2"/>
  <c r="A1171" i="2"/>
  <c r="A1172" i="2"/>
  <c r="A1173" i="2"/>
  <c r="A1174" i="2"/>
  <c r="A1175" i="2"/>
  <c r="A1176" i="2"/>
  <c r="A1177" i="2"/>
  <c r="A1178" i="2"/>
  <c r="A1179" i="2"/>
  <c r="A1180" i="2"/>
  <c r="A1181" i="2"/>
  <c r="A1182" i="2"/>
  <c r="A1183" i="2"/>
  <c r="A1184" i="2"/>
  <c r="A1185" i="2"/>
  <c r="A1186" i="2"/>
  <c r="A1187" i="2"/>
  <c r="A1188" i="2"/>
  <c r="A1189" i="2"/>
  <c r="A1190" i="2"/>
  <c r="A1191" i="2"/>
  <c r="A1192" i="2"/>
  <c r="A1193" i="2"/>
  <c r="A1194" i="2"/>
  <c r="A1195" i="2"/>
  <c r="A1196" i="2"/>
  <c r="A1197" i="2"/>
  <c r="A1198" i="2"/>
  <c r="A1199" i="2"/>
  <c r="A1200" i="2"/>
  <c r="A1201" i="2"/>
  <c r="A1202" i="2"/>
  <c r="A1203" i="2"/>
  <c r="A1204" i="2"/>
  <c r="A1205" i="2"/>
  <c r="A1206" i="2"/>
  <c r="A1207" i="2"/>
  <c r="A1208" i="2"/>
  <c r="A1209" i="2"/>
  <c r="A1210" i="2"/>
  <c r="A1211" i="2"/>
  <c r="A1212" i="2"/>
  <c r="A1213" i="2"/>
  <c r="A1214" i="2"/>
  <c r="A1215" i="2"/>
  <c r="A1216" i="2"/>
  <c r="A1217" i="2"/>
  <c r="A1218" i="2"/>
  <c r="A1219" i="2"/>
  <c r="A1220" i="2"/>
  <c r="A1221" i="2"/>
  <c r="A1222" i="2"/>
  <c r="A1223" i="2"/>
  <c r="A1224" i="2"/>
  <c r="A1225" i="2"/>
  <c r="A1226" i="2"/>
  <c r="A1227" i="2"/>
  <c r="A1228" i="2"/>
  <c r="A1229" i="2"/>
  <c r="A1230" i="2"/>
  <c r="A1231" i="2"/>
  <c r="A1232" i="2"/>
  <c r="A1233" i="2"/>
  <c r="A1234" i="2"/>
  <c r="A1235" i="2"/>
  <c r="A1236" i="2"/>
  <c r="A1237" i="2"/>
  <c r="A1238" i="2"/>
  <c r="A1239" i="2"/>
  <c r="A1240" i="2"/>
  <c r="A1241" i="2"/>
  <c r="A1242" i="2"/>
  <c r="A1243" i="2"/>
  <c r="A1244" i="2"/>
  <c r="A1245" i="2"/>
  <c r="A1246" i="2"/>
  <c r="A1247" i="2"/>
  <c r="A1248" i="2"/>
  <c r="A1249" i="2"/>
  <c r="A1250" i="2"/>
  <c r="A1251" i="2"/>
  <c r="A1252" i="2"/>
  <c r="A1253" i="2"/>
  <c r="A1254" i="2"/>
  <c r="A1255" i="2"/>
  <c r="A1256" i="2"/>
  <c r="A1257" i="2"/>
  <c r="A1258" i="2"/>
  <c r="A1259" i="2"/>
  <c r="A1260" i="2"/>
  <c r="A1261" i="2"/>
  <c r="A1262" i="2"/>
  <c r="A1263" i="2"/>
  <c r="A1264" i="2"/>
  <c r="A1265" i="2"/>
  <c r="A1266" i="2"/>
  <c r="A1267" i="2"/>
  <c r="A1268" i="2"/>
  <c r="A1269" i="2"/>
  <c r="A1270" i="2"/>
  <c r="A1271" i="2"/>
  <c r="A1272" i="2"/>
  <c r="A1273" i="2"/>
  <c r="A1274" i="2"/>
  <c r="A1275" i="2"/>
  <c r="A1276" i="2"/>
  <c r="A1277" i="2"/>
  <c r="A1278" i="2"/>
  <c r="A1279" i="2"/>
  <c r="A1280" i="2"/>
  <c r="A1281" i="2"/>
  <c r="A1282" i="2"/>
  <c r="A1283" i="2"/>
  <c r="A1284" i="2"/>
  <c r="A1285" i="2"/>
  <c r="A1286" i="2"/>
  <c r="A1287" i="2"/>
  <c r="A1288" i="2"/>
  <c r="A1289" i="2"/>
  <c r="A1290" i="2"/>
  <c r="A1291" i="2"/>
  <c r="A1292" i="2"/>
  <c r="A1293" i="2"/>
  <c r="A1294" i="2"/>
  <c r="A1295" i="2"/>
  <c r="A1296" i="2"/>
  <c r="A1297" i="2"/>
  <c r="A1298" i="2"/>
  <c r="A1299" i="2"/>
  <c r="A1300" i="2"/>
  <c r="A1301" i="2"/>
  <c r="A1302" i="2"/>
  <c r="A1303" i="2"/>
  <c r="A1304" i="2"/>
  <c r="A1305" i="2"/>
  <c r="A1306" i="2"/>
  <c r="A1307" i="2"/>
  <c r="A1308" i="2"/>
  <c r="A1309" i="2"/>
  <c r="A1310" i="2"/>
  <c r="A1311" i="2"/>
  <c r="A1312" i="2"/>
  <c r="A1313" i="2"/>
  <c r="A1314" i="2"/>
  <c r="A1315" i="2"/>
  <c r="A1316" i="2"/>
  <c r="A1317" i="2"/>
  <c r="A1318" i="2"/>
  <c r="A1319" i="2"/>
  <c r="A1320" i="2"/>
  <c r="A1321" i="2"/>
  <c r="A1322" i="2"/>
  <c r="A1323" i="2"/>
  <c r="A1324" i="2"/>
  <c r="A1325" i="2"/>
  <c r="A1326" i="2"/>
  <c r="A1327" i="2"/>
  <c r="A1328" i="2"/>
  <c r="A1329" i="2"/>
  <c r="A1330" i="2"/>
  <c r="A1331" i="2"/>
  <c r="A1332" i="2"/>
  <c r="A1333" i="2"/>
  <c r="A1334" i="2"/>
  <c r="A1335" i="2"/>
  <c r="A1336" i="2"/>
  <c r="A1337" i="2"/>
  <c r="A1338" i="2"/>
  <c r="A1339" i="2"/>
  <c r="A1340" i="2"/>
  <c r="A1341" i="2"/>
  <c r="A1342" i="2"/>
  <c r="A1343" i="2"/>
  <c r="A1344" i="2"/>
  <c r="A1345" i="2"/>
  <c r="A1346" i="2"/>
  <c r="A1347" i="2"/>
  <c r="A1348" i="2"/>
  <c r="A1349" i="2"/>
  <c r="A1350" i="2"/>
  <c r="A1351" i="2"/>
  <c r="A1352" i="2"/>
  <c r="A1353" i="2"/>
  <c r="A1354" i="2"/>
  <c r="A1355" i="2"/>
  <c r="A1356" i="2"/>
  <c r="A1357" i="2"/>
  <c r="A1358" i="2"/>
  <c r="A1359" i="2"/>
  <c r="A1360" i="2"/>
  <c r="A1361" i="2"/>
  <c r="A1362" i="2"/>
  <c r="A1363" i="2"/>
  <c r="A1364" i="2"/>
  <c r="A1365" i="2"/>
  <c r="A1366" i="2"/>
  <c r="A1367" i="2"/>
  <c r="A1368" i="2"/>
  <c r="A1369" i="2"/>
  <c r="A1370" i="2"/>
  <c r="A1371" i="2"/>
  <c r="A1372" i="2"/>
  <c r="A1373" i="2"/>
  <c r="A1374" i="2"/>
  <c r="A1375" i="2"/>
  <c r="A1376" i="2"/>
  <c r="A1377" i="2"/>
  <c r="A1378" i="2"/>
  <c r="A1379" i="2"/>
  <c r="A1380" i="2"/>
  <c r="A1381" i="2"/>
  <c r="A1382" i="2"/>
  <c r="A1383" i="2"/>
  <c r="A1384" i="2"/>
  <c r="A1385" i="2"/>
  <c r="A1386" i="2"/>
  <c r="A1387" i="2"/>
  <c r="A1388" i="2"/>
  <c r="A1389" i="2"/>
  <c r="A1390" i="2"/>
  <c r="A1391" i="2"/>
  <c r="A1392" i="2"/>
  <c r="A1393" i="2"/>
  <c r="A1394" i="2"/>
  <c r="A1395" i="2"/>
  <c r="A1396" i="2"/>
  <c r="A1397" i="2"/>
  <c r="A1398" i="2"/>
  <c r="A1399" i="2"/>
  <c r="A1400" i="2"/>
  <c r="A1401" i="2"/>
  <c r="A1402" i="2"/>
  <c r="A1403" i="2"/>
  <c r="A1404" i="2"/>
  <c r="A1405" i="2"/>
  <c r="A1406" i="2"/>
  <c r="A1407" i="2"/>
  <c r="A1408" i="2"/>
  <c r="A1409" i="2"/>
  <c r="A1410" i="2"/>
  <c r="A1411" i="2"/>
  <c r="A1412" i="2"/>
  <c r="A1413" i="2"/>
  <c r="A1414" i="2"/>
  <c r="A1415" i="2"/>
  <c r="A1416" i="2"/>
  <c r="A1417" i="2"/>
  <c r="A1418" i="2"/>
  <c r="A1419" i="2"/>
  <c r="A1420" i="2"/>
  <c r="A1421" i="2"/>
  <c r="A1422" i="2"/>
  <c r="A1423" i="2"/>
  <c r="A1424" i="2"/>
  <c r="A1425" i="2"/>
  <c r="A1426" i="2"/>
  <c r="A1427" i="2"/>
  <c r="A1428" i="2"/>
  <c r="A1429" i="2"/>
  <c r="A1430" i="2"/>
  <c r="A1431" i="2"/>
  <c r="A1432" i="2"/>
  <c r="A1433" i="2"/>
  <c r="A1434" i="2"/>
  <c r="A1435" i="2"/>
  <c r="A1436" i="2"/>
  <c r="A1437" i="2"/>
  <c r="A1438" i="2"/>
  <c r="A1439" i="2"/>
  <c r="A1440" i="2"/>
  <c r="A1441" i="2"/>
  <c r="A1442" i="2"/>
  <c r="A1443" i="2"/>
  <c r="A1444" i="2"/>
  <c r="A1445" i="2"/>
  <c r="A1446" i="2"/>
  <c r="A1447" i="2"/>
  <c r="A1448" i="2"/>
  <c r="A1449" i="2"/>
  <c r="A1450" i="2"/>
  <c r="A1451" i="2"/>
  <c r="A1452" i="2"/>
  <c r="A1453" i="2"/>
  <c r="A1454" i="2"/>
  <c r="A1455" i="2"/>
  <c r="A1456" i="2"/>
  <c r="A1457" i="2"/>
  <c r="A1458" i="2"/>
  <c r="A1459" i="2"/>
  <c r="A1460" i="2"/>
  <c r="A1461" i="2"/>
  <c r="A1462" i="2"/>
  <c r="A1463" i="2"/>
  <c r="A1464" i="2"/>
  <c r="A1465" i="2"/>
  <c r="A1466" i="2"/>
  <c r="A1467" i="2"/>
  <c r="A1468" i="2"/>
  <c r="A1469" i="2"/>
  <c r="A1470" i="2"/>
  <c r="A1471" i="2"/>
  <c r="A1472" i="2"/>
  <c r="A1473" i="2"/>
  <c r="A1474" i="2"/>
  <c r="A1475" i="2"/>
  <c r="A1476" i="2"/>
  <c r="A1477" i="2"/>
  <c r="A1478" i="2"/>
  <c r="A1479" i="2"/>
  <c r="A1480" i="2"/>
  <c r="A1481" i="2"/>
  <c r="A1482" i="2"/>
  <c r="A1483" i="2"/>
  <c r="A1484" i="2"/>
  <c r="A1485" i="2"/>
  <c r="A1486" i="2"/>
  <c r="A1487" i="2"/>
  <c r="A1488" i="2"/>
  <c r="A1489" i="2"/>
  <c r="A1490" i="2"/>
  <c r="A1491" i="2"/>
  <c r="A1492" i="2"/>
  <c r="A1493" i="2"/>
  <c r="A1494" i="2"/>
  <c r="A1495" i="2"/>
  <c r="A1496" i="2"/>
  <c r="A1497" i="2"/>
  <c r="A1498" i="2"/>
  <c r="A1499" i="2"/>
  <c r="A1500" i="2"/>
  <c r="A1501" i="2"/>
  <c r="A1502" i="2"/>
  <c r="A1503" i="2"/>
  <c r="A1504" i="2"/>
  <c r="A1505" i="2"/>
  <c r="A1506" i="2"/>
  <c r="A1507" i="2"/>
  <c r="A1508" i="2"/>
  <c r="A1509" i="2"/>
  <c r="A1510" i="2"/>
  <c r="A1511" i="2"/>
  <c r="A1512" i="2"/>
  <c r="A1513" i="2"/>
  <c r="A1514" i="2"/>
  <c r="A1515" i="2"/>
  <c r="A1516" i="2"/>
  <c r="A1517" i="2"/>
  <c r="A1518" i="2"/>
  <c r="A1519" i="2"/>
  <c r="A1520" i="2"/>
  <c r="A1521" i="2"/>
  <c r="A1522" i="2"/>
  <c r="A1523" i="2"/>
  <c r="A1524" i="2"/>
  <c r="A1525" i="2"/>
  <c r="A1526" i="2"/>
  <c r="A1527" i="2"/>
  <c r="A1528" i="2"/>
  <c r="A1529" i="2"/>
  <c r="A1530" i="2"/>
  <c r="A1531" i="2"/>
  <c r="A1532" i="2"/>
  <c r="A1533" i="2"/>
  <c r="A1534" i="2"/>
  <c r="A1535" i="2"/>
  <c r="A1536" i="2"/>
  <c r="A1537" i="2"/>
  <c r="A1538" i="2"/>
  <c r="A1539" i="2"/>
  <c r="A1540" i="2"/>
  <c r="A1541" i="2"/>
  <c r="A1542" i="2"/>
  <c r="A1543" i="2"/>
  <c r="A1544" i="2"/>
  <c r="A1545" i="2"/>
  <c r="A1546" i="2"/>
  <c r="A1547" i="2"/>
  <c r="A1548" i="2"/>
  <c r="A1549" i="2"/>
  <c r="A1550" i="2"/>
  <c r="A1551" i="2"/>
  <c r="A1552" i="2"/>
  <c r="A1553" i="2"/>
  <c r="A1554" i="2"/>
  <c r="A1555" i="2"/>
  <c r="A1556" i="2"/>
  <c r="A1557" i="2"/>
  <c r="A1558" i="2"/>
  <c r="A1559" i="2"/>
  <c r="A1560" i="2"/>
  <c r="A1561" i="2"/>
  <c r="A1562" i="2"/>
  <c r="A1563" i="2"/>
  <c r="A1564" i="2"/>
  <c r="A1565" i="2"/>
  <c r="A1566" i="2"/>
  <c r="A1567" i="2"/>
  <c r="A1568" i="2"/>
  <c r="A1569" i="2"/>
  <c r="A1570" i="2"/>
  <c r="A1571" i="2"/>
  <c r="A1572" i="2"/>
  <c r="A1573" i="2"/>
  <c r="A1574" i="2"/>
  <c r="A1575" i="2"/>
  <c r="A1576" i="2"/>
  <c r="A1577" i="2"/>
  <c r="A1578" i="2"/>
  <c r="A1579" i="2"/>
  <c r="A1580" i="2"/>
  <c r="A1581" i="2"/>
  <c r="A1582" i="2"/>
  <c r="A1583" i="2"/>
  <c r="A1584" i="2"/>
  <c r="A1585" i="2"/>
  <c r="A1586" i="2"/>
  <c r="A1587" i="2"/>
  <c r="A1588" i="2"/>
  <c r="A1589" i="2"/>
  <c r="A1590" i="2"/>
  <c r="A1591" i="2"/>
  <c r="A1592" i="2"/>
  <c r="A1593" i="2"/>
  <c r="A1594" i="2"/>
  <c r="A1595" i="2"/>
  <c r="A1596" i="2"/>
  <c r="A1597" i="2"/>
  <c r="A1598" i="2"/>
  <c r="A1599" i="2"/>
  <c r="A1600" i="2"/>
  <c r="A1601" i="2"/>
  <c r="A1602" i="2"/>
  <c r="A1603" i="2"/>
  <c r="A1604" i="2"/>
  <c r="A1605" i="2"/>
  <c r="A1606" i="2"/>
  <c r="A1607" i="2"/>
  <c r="A1608" i="2"/>
  <c r="A1609" i="2"/>
  <c r="A1610" i="2"/>
  <c r="A1611" i="2"/>
  <c r="A1612" i="2"/>
  <c r="A1613" i="2"/>
  <c r="A1614" i="2"/>
  <c r="A1615" i="2"/>
  <c r="A1616" i="2"/>
  <c r="A1617" i="2"/>
  <c r="A1618" i="2"/>
  <c r="A1619" i="2"/>
  <c r="A1620" i="2"/>
  <c r="A1621" i="2"/>
  <c r="A1622" i="2"/>
  <c r="A1623" i="2"/>
  <c r="A1624" i="2"/>
  <c r="A1625" i="2"/>
  <c r="A1626" i="2"/>
  <c r="A1627" i="2"/>
  <c r="A1628" i="2"/>
  <c r="A1629" i="2"/>
  <c r="A1630" i="2"/>
  <c r="A1631" i="2"/>
  <c r="A1632" i="2"/>
  <c r="A1633" i="2"/>
  <c r="A1634" i="2"/>
  <c r="A1635" i="2"/>
  <c r="A1636" i="2"/>
  <c r="A1637" i="2"/>
  <c r="A1638" i="2"/>
  <c r="A1639" i="2"/>
  <c r="A1640" i="2"/>
  <c r="A1641" i="2"/>
  <c r="A1642" i="2"/>
  <c r="A1643" i="2"/>
  <c r="A1644" i="2"/>
  <c r="A1645" i="2"/>
  <c r="A1646" i="2"/>
  <c r="A1647" i="2"/>
  <c r="A1648" i="2"/>
  <c r="A1649" i="2"/>
  <c r="A1650" i="2"/>
  <c r="A1651" i="2"/>
  <c r="A1652" i="2"/>
  <c r="A1653" i="2"/>
  <c r="A1654" i="2"/>
  <c r="A1655" i="2"/>
  <c r="A1656" i="2"/>
  <c r="A1657" i="2"/>
  <c r="A1658" i="2"/>
  <c r="A1659" i="2"/>
  <c r="A1660" i="2"/>
  <c r="A1661" i="2"/>
  <c r="A1662" i="2"/>
  <c r="A1663" i="2"/>
  <c r="A1664" i="2"/>
  <c r="A1665" i="2"/>
  <c r="A1666" i="2"/>
  <c r="A1667" i="2"/>
  <c r="A1668" i="2"/>
  <c r="A1669" i="2"/>
  <c r="A1670" i="2"/>
  <c r="A1671" i="2"/>
  <c r="A1672" i="2"/>
  <c r="A1673" i="2"/>
  <c r="A1674" i="2"/>
  <c r="A1675" i="2"/>
  <c r="A1676" i="2"/>
  <c r="A1677" i="2"/>
  <c r="A1678" i="2"/>
  <c r="A1679" i="2"/>
  <c r="A1680" i="2"/>
  <c r="A1681" i="2"/>
  <c r="A1682" i="2"/>
  <c r="A1683" i="2"/>
  <c r="A1684" i="2"/>
  <c r="A1685" i="2"/>
  <c r="A1686" i="2"/>
  <c r="A1687" i="2"/>
  <c r="A1688" i="2"/>
  <c r="A1689" i="2"/>
  <c r="A1690" i="2"/>
  <c r="A1691" i="2"/>
  <c r="A1692" i="2"/>
  <c r="A1693" i="2"/>
  <c r="A1694" i="2"/>
  <c r="A1695" i="2"/>
  <c r="A1696" i="2"/>
  <c r="A1697" i="2"/>
  <c r="A1698" i="2"/>
  <c r="A1699" i="2"/>
  <c r="A1700" i="2"/>
  <c r="A1701" i="2"/>
  <c r="A1702" i="2"/>
  <c r="A1703" i="2"/>
  <c r="A1704" i="2"/>
  <c r="A1705" i="2"/>
  <c r="A1706" i="2"/>
  <c r="A1707" i="2"/>
  <c r="A1708" i="2"/>
  <c r="A1709" i="2"/>
  <c r="A1710" i="2"/>
  <c r="A1711" i="2"/>
  <c r="A1712" i="2"/>
  <c r="A1713" i="2"/>
  <c r="A1714" i="2"/>
  <c r="A1715" i="2"/>
  <c r="A1716" i="2"/>
  <c r="A1717" i="2"/>
  <c r="A1718" i="2"/>
  <c r="A1719" i="2"/>
  <c r="A1720" i="2"/>
  <c r="A1721" i="2"/>
  <c r="A1722" i="2"/>
  <c r="A1723" i="2"/>
  <c r="A1724" i="2"/>
  <c r="A1725" i="2"/>
  <c r="A1726" i="2"/>
  <c r="A1727" i="2"/>
  <c r="A1728" i="2"/>
  <c r="A1729" i="2"/>
  <c r="A1730" i="2"/>
  <c r="A1731" i="2"/>
  <c r="A1732" i="2"/>
  <c r="A1733" i="2"/>
  <c r="A1734" i="2"/>
  <c r="A1735" i="2"/>
  <c r="A1736" i="2"/>
  <c r="A1737" i="2"/>
  <c r="A1738" i="2"/>
  <c r="A1739" i="2"/>
  <c r="A1740" i="2"/>
  <c r="A1741" i="2"/>
  <c r="A1742" i="2"/>
  <c r="A1743" i="2"/>
  <c r="A1744" i="2"/>
  <c r="A1745" i="2"/>
  <c r="A1746" i="2"/>
  <c r="A1747" i="2"/>
  <c r="A1748" i="2"/>
  <c r="A1749" i="2"/>
  <c r="A1750" i="2"/>
  <c r="A1751" i="2"/>
  <c r="A1752" i="2"/>
  <c r="A1753" i="2"/>
  <c r="A1754" i="2"/>
  <c r="A1755" i="2"/>
  <c r="A1756" i="2"/>
  <c r="A1757" i="2"/>
  <c r="A1758" i="2"/>
  <c r="A1759" i="2"/>
  <c r="A1760" i="2"/>
  <c r="A1761" i="2"/>
  <c r="A1762" i="2"/>
  <c r="A1763" i="2"/>
  <c r="A1764" i="2"/>
  <c r="A1765" i="2"/>
  <c r="A1766" i="2"/>
  <c r="A1767" i="2"/>
  <c r="A1768" i="2"/>
  <c r="A1769" i="2"/>
  <c r="A1770" i="2"/>
  <c r="A1771" i="2"/>
  <c r="A1772" i="2"/>
  <c r="A1773" i="2"/>
  <c r="A1774" i="2"/>
  <c r="A1775" i="2"/>
  <c r="A1776" i="2"/>
  <c r="A1777" i="2"/>
  <c r="A1778" i="2"/>
  <c r="A1779" i="2"/>
  <c r="A1780" i="2"/>
  <c r="A1781" i="2"/>
  <c r="A1782" i="2"/>
  <c r="A1783" i="2"/>
  <c r="A1784" i="2"/>
  <c r="A1785" i="2"/>
  <c r="A1786" i="2"/>
  <c r="A1787" i="2"/>
  <c r="A1788" i="2"/>
  <c r="A1789" i="2"/>
  <c r="A1790" i="2"/>
  <c r="A1791" i="2"/>
  <c r="A1792" i="2"/>
  <c r="A1793" i="2"/>
  <c r="A1794" i="2"/>
  <c r="A1795" i="2"/>
  <c r="A1796" i="2"/>
  <c r="A1797" i="2"/>
  <c r="A1798" i="2"/>
  <c r="A1799" i="2"/>
  <c r="A1800" i="2"/>
  <c r="A1801" i="2"/>
  <c r="A1802" i="2"/>
  <c r="A1803" i="2"/>
  <c r="A1804" i="2"/>
  <c r="A1805" i="2"/>
  <c r="A1806" i="2"/>
  <c r="A1807" i="2"/>
  <c r="A1808" i="2"/>
  <c r="A1809" i="2"/>
  <c r="A1810" i="2"/>
  <c r="A1811" i="2"/>
  <c r="A1812" i="2"/>
  <c r="A1813" i="2"/>
  <c r="A1814" i="2"/>
  <c r="A1815" i="2"/>
  <c r="A1816" i="2"/>
  <c r="A1817" i="2"/>
  <c r="A1818" i="2"/>
  <c r="A1819" i="2"/>
  <c r="A1820" i="2"/>
  <c r="A1821" i="2"/>
  <c r="A1822" i="2"/>
  <c r="A1823" i="2"/>
  <c r="A1824" i="2"/>
  <c r="A1825" i="2"/>
  <c r="A1826" i="2"/>
  <c r="A1827" i="2"/>
  <c r="A1828" i="2"/>
  <c r="A1829" i="2"/>
  <c r="A1830" i="2"/>
  <c r="A1831" i="2"/>
  <c r="A1832" i="2"/>
  <c r="A1833" i="2"/>
  <c r="A1834" i="2"/>
  <c r="A1835" i="2"/>
  <c r="A1836" i="2"/>
  <c r="A1837" i="2"/>
  <c r="A1838" i="2"/>
  <c r="A1839" i="2"/>
  <c r="A1840" i="2"/>
  <c r="A1841" i="2"/>
  <c r="A1842" i="2"/>
  <c r="A1843" i="2"/>
  <c r="A1844" i="2"/>
  <c r="A1845" i="2"/>
  <c r="A1846" i="2"/>
  <c r="A1847" i="2"/>
  <c r="A1848" i="2"/>
  <c r="A1849" i="2"/>
  <c r="A1850" i="2"/>
  <c r="A2" i="2"/>
  <c r="B16" i="1" l="1"/>
  <c r="C16" i="1" s="1"/>
  <c r="B22" i="1"/>
  <c r="C22" i="1" s="1"/>
  <c r="B28" i="1"/>
  <c r="C28" i="1" s="1"/>
  <c r="B34" i="1"/>
  <c r="C34" i="1" s="1"/>
  <c r="B40" i="1"/>
  <c r="C40" i="1" s="1"/>
  <c r="B46" i="1"/>
  <c r="C46" i="1" s="1"/>
  <c r="B52" i="1"/>
  <c r="C52" i="1" s="1"/>
  <c r="B58" i="1"/>
  <c r="C58" i="1" s="1"/>
  <c r="B64" i="1"/>
  <c r="C64" i="1" s="1"/>
  <c r="B70" i="1"/>
  <c r="C70" i="1" s="1"/>
  <c r="B76" i="1"/>
  <c r="C76" i="1" s="1"/>
  <c r="B82" i="1"/>
  <c r="C82" i="1" s="1"/>
  <c r="B88" i="1"/>
  <c r="C88" i="1" s="1"/>
  <c r="B94" i="1"/>
  <c r="C94" i="1" s="1"/>
  <c r="B100" i="1"/>
  <c r="C100" i="1" s="1"/>
  <c r="B106" i="1"/>
  <c r="C106" i="1" s="1"/>
  <c r="B112" i="1"/>
  <c r="C112" i="1" s="1"/>
  <c r="B118" i="1"/>
  <c r="C118" i="1" s="1"/>
  <c r="B124" i="1"/>
  <c r="C124" i="1" s="1"/>
  <c r="B130" i="1"/>
  <c r="C130" i="1" s="1"/>
  <c r="B136" i="1"/>
  <c r="C136" i="1" s="1"/>
  <c r="B142" i="1"/>
  <c r="C142" i="1" s="1"/>
  <c r="B148" i="1"/>
  <c r="C148" i="1" s="1"/>
  <c r="B154" i="1"/>
  <c r="C154" i="1" s="1"/>
  <c r="B160" i="1"/>
  <c r="C160" i="1" s="1"/>
  <c r="B166" i="1"/>
  <c r="C166" i="1" s="1"/>
  <c r="B172" i="1"/>
  <c r="C172" i="1" s="1"/>
  <c r="B178" i="1"/>
  <c r="C178" i="1" s="1"/>
  <c r="B184" i="1"/>
  <c r="C184" i="1" s="1"/>
  <c r="B190" i="1"/>
  <c r="C190" i="1" s="1"/>
  <c r="B196" i="1"/>
  <c r="C196" i="1" s="1"/>
  <c r="B202" i="1"/>
  <c r="C202" i="1" s="1"/>
  <c r="B208" i="1"/>
  <c r="C208" i="1" s="1"/>
  <c r="B214" i="1"/>
  <c r="C214" i="1" s="1"/>
  <c r="B220" i="1"/>
  <c r="C220" i="1" s="1"/>
  <c r="B226" i="1"/>
  <c r="C226" i="1" s="1"/>
  <c r="B232" i="1"/>
  <c r="C232" i="1" s="1"/>
  <c r="B238" i="1"/>
  <c r="C238" i="1" s="1"/>
  <c r="B244" i="1"/>
  <c r="C244" i="1" s="1"/>
  <c r="B250" i="1"/>
  <c r="C250" i="1" s="1"/>
  <c r="B256" i="1"/>
  <c r="C256" i="1" s="1"/>
  <c r="B262" i="1"/>
  <c r="C262" i="1" s="1"/>
  <c r="B39" i="1"/>
  <c r="C39" i="1" s="1"/>
  <c r="B51" i="1"/>
  <c r="C51" i="1" s="1"/>
  <c r="B81" i="1"/>
  <c r="C81" i="1" s="1"/>
  <c r="B111" i="1"/>
  <c r="C111" i="1" s="1"/>
  <c r="B141" i="1"/>
  <c r="C141" i="1" s="1"/>
  <c r="B171" i="1"/>
  <c r="C171" i="1" s="1"/>
  <c r="B201" i="1"/>
  <c r="C201" i="1" s="1"/>
  <c r="B237" i="1"/>
  <c r="C237" i="1" s="1"/>
  <c r="B17" i="1"/>
  <c r="C17" i="1" s="1"/>
  <c r="B23" i="1"/>
  <c r="C23" i="1" s="1"/>
  <c r="B29" i="1"/>
  <c r="C29" i="1" s="1"/>
  <c r="B35" i="1"/>
  <c r="C35" i="1" s="1"/>
  <c r="B41" i="1"/>
  <c r="C41" i="1" s="1"/>
  <c r="B47" i="1"/>
  <c r="C47" i="1" s="1"/>
  <c r="B53" i="1"/>
  <c r="C53" i="1" s="1"/>
  <c r="B59" i="1"/>
  <c r="C59" i="1" s="1"/>
  <c r="B65" i="1"/>
  <c r="C65" i="1" s="1"/>
  <c r="B71" i="1"/>
  <c r="C71" i="1" s="1"/>
  <c r="B77" i="1"/>
  <c r="C77" i="1" s="1"/>
  <c r="B83" i="1"/>
  <c r="C83" i="1" s="1"/>
  <c r="B89" i="1"/>
  <c r="C89" i="1" s="1"/>
  <c r="B95" i="1"/>
  <c r="C95" i="1" s="1"/>
  <c r="B101" i="1"/>
  <c r="C101" i="1" s="1"/>
  <c r="B107" i="1"/>
  <c r="C107" i="1" s="1"/>
  <c r="B113" i="1"/>
  <c r="C113" i="1" s="1"/>
  <c r="B119" i="1"/>
  <c r="C119" i="1" s="1"/>
  <c r="B125" i="1"/>
  <c r="C125" i="1" s="1"/>
  <c r="B131" i="1"/>
  <c r="C131" i="1" s="1"/>
  <c r="B137" i="1"/>
  <c r="C137" i="1" s="1"/>
  <c r="B143" i="1"/>
  <c r="C143" i="1" s="1"/>
  <c r="B149" i="1"/>
  <c r="C149" i="1" s="1"/>
  <c r="B155" i="1"/>
  <c r="C155" i="1" s="1"/>
  <c r="B161" i="1"/>
  <c r="C161" i="1" s="1"/>
  <c r="B167" i="1"/>
  <c r="C167" i="1" s="1"/>
  <c r="B173" i="1"/>
  <c r="C173" i="1" s="1"/>
  <c r="B179" i="1"/>
  <c r="B185" i="1"/>
  <c r="C185" i="1" s="1"/>
  <c r="B191" i="1"/>
  <c r="C191" i="1" s="1"/>
  <c r="B197" i="1"/>
  <c r="C197" i="1" s="1"/>
  <c r="B203" i="1"/>
  <c r="C203" i="1" s="1"/>
  <c r="B209" i="1"/>
  <c r="C209" i="1" s="1"/>
  <c r="B215" i="1"/>
  <c r="C215" i="1" s="1"/>
  <c r="B221" i="1"/>
  <c r="C221" i="1" s="1"/>
  <c r="B227" i="1"/>
  <c r="C227" i="1" s="1"/>
  <c r="B233" i="1"/>
  <c r="C233" i="1" s="1"/>
  <c r="B239" i="1"/>
  <c r="C239" i="1" s="1"/>
  <c r="B245" i="1"/>
  <c r="C245" i="1" s="1"/>
  <c r="B251" i="1"/>
  <c r="C251" i="1" s="1"/>
  <c r="B257" i="1"/>
  <c r="C257" i="1" s="1"/>
  <c r="B263" i="1"/>
  <c r="C263" i="1" s="1"/>
  <c r="B33" i="1"/>
  <c r="C33" i="1" s="1"/>
  <c r="B69" i="1"/>
  <c r="C69" i="1" s="1"/>
  <c r="B105" i="1"/>
  <c r="C105" i="1" s="1"/>
  <c r="B129" i="1"/>
  <c r="B159" i="1"/>
  <c r="C159" i="1" s="1"/>
  <c r="B189" i="1"/>
  <c r="C189" i="1" s="1"/>
  <c r="B219" i="1"/>
  <c r="C219" i="1" s="1"/>
  <c r="B249" i="1"/>
  <c r="C249" i="1" s="1"/>
  <c r="B18" i="1"/>
  <c r="C18" i="1" s="1"/>
  <c r="B24" i="1"/>
  <c r="C24" i="1" s="1"/>
  <c r="B30" i="1"/>
  <c r="C30" i="1" s="1"/>
  <c r="B36" i="1"/>
  <c r="C36" i="1" s="1"/>
  <c r="B42" i="1"/>
  <c r="C42" i="1" s="1"/>
  <c r="B48" i="1"/>
  <c r="C48" i="1" s="1"/>
  <c r="B54" i="1"/>
  <c r="C54" i="1" s="1"/>
  <c r="B60" i="1"/>
  <c r="C60" i="1" s="1"/>
  <c r="B66" i="1"/>
  <c r="C66" i="1" s="1"/>
  <c r="B72" i="1"/>
  <c r="B78" i="1"/>
  <c r="C78" i="1" s="1"/>
  <c r="B84" i="1"/>
  <c r="C84" i="1" s="1"/>
  <c r="B90" i="1"/>
  <c r="C90" i="1" s="1"/>
  <c r="B96" i="1"/>
  <c r="C96" i="1" s="1"/>
  <c r="B102" i="1"/>
  <c r="C102" i="1" s="1"/>
  <c r="B108" i="1"/>
  <c r="C108" i="1" s="1"/>
  <c r="B114" i="1"/>
  <c r="B120" i="1"/>
  <c r="B126" i="1"/>
  <c r="C126" i="1" s="1"/>
  <c r="B132" i="1"/>
  <c r="C132" i="1" s="1"/>
  <c r="B138" i="1"/>
  <c r="B144" i="1"/>
  <c r="C144" i="1" s="1"/>
  <c r="B150" i="1"/>
  <c r="C150" i="1" s="1"/>
  <c r="B156" i="1"/>
  <c r="C156" i="1" s="1"/>
  <c r="B162" i="1"/>
  <c r="B168" i="1"/>
  <c r="C168" i="1" s="1"/>
  <c r="B174" i="1"/>
  <c r="B180" i="1"/>
  <c r="B186" i="1"/>
  <c r="C186" i="1" s="1"/>
  <c r="B192" i="1"/>
  <c r="C192" i="1" s="1"/>
  <c r="B198" i="1"/>
  <c r="C198" i="1" s="1"/>
  <c r="B204" i="1"/>
  <c r="C204" i="1" s="1"/>
  <c r="B210" i="1"/>
  <c r="C210" i="1" s="1"/>
  <c r="B216" i="1"/>
  <c r="C216" i="1" s="1"/>
  <c r="B222" i="1"/>
  <c r="C222" i="1" s="1"/>
  <c r="B228" i="1"/>
  <c r="C228" i="1" s="1"/>
  <c r="B234" i="1"/>
  <c r="C234" i="1" s="1"/>
  <c r="B240" i="1"/>
  <c r="C240" i="1" s="1"/>
  <c r="B246" i="1"/>
  <c r="C246" i="1" s="1"/>
  <c r="B252" i="1"/>
  <c r="C252" i="1" s="1"/>
  <c r="B258" i="1"/>
  <c r="C258" i="1" s="1"/>
  <c r="B27" i="1"/>
  <c r="C27" i="1" s="1"/>
  <c r="B45" i="1"/>
  <c r="C45" i="1" s="1"/>
  <c r="B75" i="1"/>
  <c r="C75" i="1" s="1"/>
  <c r="B99" i="1"/>
  <c r="C99" i="1" s="1"/>
  <c r="B135" i="1"/>
  <c r="B165" i="1"/>
  <c r="C165" i="1" s="1"/>
  <c r="B195" i="1"/>
  <c r="C195" i="1" s="1"/>
  <c r="B225" i="1"/>
  <c r="C225" i="1" s="1"/>
  <c r="B261" i="1"/>
  <c r="C261" i="1" s="1"/>
  <c r="B19" i="1"/>
  <c r="C19" i="1" s="1"/>
  <c r="B25" i="1"/>
  <c r="C25" i="1" s="1"/>
  <c r="B31" i="1"/>
  <c r="C31" i="1" s="1"/>
  <c r="B37" i="1"/>
  <c r="C37" i="1" s="1"/>
  <c r="B43" i="1"/>
  <c r="C43" i="1" s="1"/>
  <c r="B49" i="1"/>
  <c r="B55" i="1"/>
  <c r="B61" i="1"/>
  <c r="B67" i="1"/>
  <c r="C67" i="1" s="1"/>
  <c r="B73" i="1"/>
  <c r="C73" i="1" s="1"/>
  <c r="B79" i="1"/>
  <c r="C79" i="1" s="1"/>
  <c r="B85" i="1"/>
  <c r="C85" i="1" s="1"/>
  <c r="B91" i="1"/>
  <c r="C91" i="1" s="1"/>
  <c r="B97" i="1"/>
  <c r="C97" i="1" s="1"/>
  <c r="B103" i="1"/>
  <c r="B109" i="1"/>
  <c r="C109" i="1" s="1"/>
  <c r="B115" i="1"/>
  <c r="B121" i="1"/>
  <c r="C121" i="1" s="1"/>
  <c r="B127" i="1"/>
  <c r="C127" i="1" s="1"/>
  <c r="B133" i="1"/>
  <c r="C133" i="1" s="1"/>
  <c r="B139" i="1"/>
  <c r="C139" i="1" s="1"/>
  <c r="B145" i="1"/>
  <c r="C145" i="1" s="1"/>
  <c r="B151" i="1"/>
  <c r="C151" i="1" s="1"/>
  <c r="B157" i="1"/>
  <c r="C157" i="1" s="1"/>
  <c r="B163" i="1"/>
  <c r="C163" i="1" s="1"/>
  <c r="B169" i="1"/>
  <c r="C169" i="1" s="1"/>
  <c r="B175" i="1"/>
  <c r="B181" i="1"/>
  <c r="C181" i="1" s="1"/>
  <c r="B187" i="1"/>
  <c r="C187" i="1" s="1"/>
  <c r="B193" i="1"/>
  <c r="C193" i="1" s="1"/>
  <c r="B199" i="1"/>
  <c r="C199" i="1" s="1"/>
  <c r="B205" i="1"/>
  <c r="C205" i="1" s="1"/>
  <c r="B211" i="1"/>
  <c r="C211" i="1" s="1"/>
  <c r="B217" i="1"/>
  <c r="C217" i="1" s="1"/>
  <c r="B223" i="1"/>
  <c r="C223" i="1" s="1"/>
  <c r="B229" i="1"/>
  <c r="C229" i="1" s="1"/>
  <c r="B235" i="1"/>
  <c r="C235" i="1" s="1"/>
  <c r="B241" i="1"/>
  <c r="C241" i="1" s="1"/>
  <c r="B247" i="1"/>
  <c r="C247" i="1" s="1"/>
  <c r="B253" i="1"/>
  <c r="C253" i="1" s="1"/>
  <c r="B259" i="1"/>
  <c r="C259" i="1" s="1"/>
  <c r="B21" i="1"/>
  <c r="C21" i="1" s="1"/>
  <c r="B57" i="1"/>
  <c r="C57" i="1" s="1"/>
  <c r="B87" i="1"/>
  <c r="C87" i="1" s="1"/>
  <c r="B117" i="1"/>
  <c r="C117" i="1" s="1"/>
  <c r="B153" i="1"/>
  <c r="B183" i="1"/>
  <c r="C183" i="1" s="1"/>
  <c r="B213" i="1"/>
  <c r="C213" i="1" s="1"/>
  <c r="B243" i="1"/>
  <c r="C243" i="1" s="1"/>
  <c r="B20" i="1"/>
  <c r="C20" i="1" s="1"/>
  <c r="B26" i="1"/>
  <c r="C26" i="1" s="1"/>
  <c r="B32" i="1"/>
  <c r="C32" i="1" s="1"/>
  <c r="B38" i="1"/>
  <c r="C38" i="1" s="1"/>
  <c r="B44" i="1"/>
  <c r="C44" i="1" s="1"/>
  <c r="B50" i="1"/>
  <c r="B56" i="1"/>
  <c r="B62" i="1"/>
  <c r="B68" i="1"/>
  <c r="B74" i="1"/>
  <c r="C74" i="1" s="1"/>
  <c r="B80" i="1"/>
  <c r="C80" i="1" s="1"/>
  <c r="B86" i="1"/>
  <c r="C86" i="1" s="1"/>
  <c r="B92" i="1"/>
  <c r="C92" i="1" s="1"/>
  <c r="B98" i="1"/>
  <c r="C98" i="1" s="1"/>
  <c r="B104" i="1"/>
  <c r="B110" i="1"/>
  <c r="C110" i="1" s="1"/>
  <c r="B116" i="1"/>
  <c r="B122" i="1"/>
  <c r="C122" i="1" s="1"/>
  <c r="B128" i="1"/>
  <c r="C128" i="1" s="1"/>
  <c r="B134" i="1"/>
  <c r="C134" i="1" s="1"/>
  <c r="B140" i="1"/>
  <c r="B146" i="1"/>
  <c r="C146" i="1" s="1"/>
  <c r="B152" i="1"/>
  <c r="C152" i="1" s="1"/>
  <c r="B158" i="1"/>
  <c r="B164" i="1"/>
  <c r="C164" i="1" s="1"/>
  <c r="B170" i="1"/>
  <c r="C170" i="1" s="1"/>
  <c r="B176" i="1"/>
  <c r="B182" i="1"/>
  <c r="C182" i="1" s="1"/>
  <c r="B188" i="1"/>
  <c r="C188" i="1" s="1"/>
  <c r="B194" i="1"/>
  <c r="C194" i="1" s="1"/>
  <c r="B200" i="1"/>
  <c r="C200" i="1" s="1"/>
  <c r="B206" i="1"/>
  <c r="C206" i="1" s="1"/>
  <c r="B212" i="1"/>
  <c r="C212" i="1" s="1"/>
  <c r="B218" i="1"/>
  <c r="C218" i="1" s="1"/>
  <c r="B224" i="1"/>
  <c r="C224" i="1" s="1"/>
  <c r="B230" i="1"/>
  <c r="C230" i="1" s="1"/>
  <c r="B236" i="1"/>
  <c r="C236" i="1" s="1"/>
  <c r="B242" i="1"/>
  <c r="C242" i="1" s="1"/>
  <c r="B248" i="1"/>
  <c r="C248" i="1" s="1"/>
  <c r="B254" i="1"/>
  <c r="C254" i="1" s="1"/>
  <c r="B260" i="1"/>
  <c r="C260" i="1" s="1"/>
  <c r="B15" i="1"/>
  <c r="C15" i="1" s="1"/>
  <c r="B63" i="1"/>
  <c r="C63" i="1" s="1"/>
  <c r="B93" i="1"/>
  <c r="C93" i="1" s="1"/>
  <c r="B123" i="1"/>
  <c r="B147" i="1"/>
  <c r="C147" i="1" s="1"/>
  <c r="B177" i="1"/>
  <c r="C177" i="1" s="1"/>
  <c r="B207" i="1"/>
  <c r="C207" i="1" s="1"/>
  <c r="B231" i="1"/>
  <c r="C231" i="1" s="1"/>
  <c r="B255" i="1"/>
  <c r="C255" i="1" s="1"/>
  <c r="AU89" i="1"/>
  <c r="AM83" i="1"/>
  <c r="AW83" i="1" s="1"/>
  <c r="AU53" i="1"/>
  <c r="AM53" i="1"/>
  <c r="AW53" i="1" s="1"/>
  <c r="AU95" i="1"/>
  <c r="AU101" i="1"/>
  <c r="AU78" i="1"/>
  <c r="AU145" i="1"/>
  <c r="AM54" i="1"/>
  <c r="AW54" i="1" s="1"/>
  <c r="AU54" i="1"/>
  <c r="AU152" i="1"/>
  <c r="AM167" i="1"/>
  <c r="AW167" i="1" s="1"/>
  <c r="AU167" i="1"/>
  <c r="AU91" i="1"/>
  <c r="AV91" i="1"/>
  <c r="AU186" i="1"/>
  <c r="AU122" i="1"/>
  <c r="AM119" i="1"/>
  <c r="AW119" i="1" s="1"/>
  <c r="AU86" i="1"/>
  <c r="AM146" i="1"/>
  <c r="AW146" i="1" s="1"/>
  <c r="AU137" i="1"/>
  <c r="AU143" i="1"/>
  <c r="AM141" i="1"/>
  <c r="AW141" i="1" s="1"/>
  <c r="AM111" i="1"/>
  <c r="AW111" i="1" s="1"/>
  <c r="AM171" i="1"/>
  <c r="AW171" i="1" s="1"/>
  <c r="AU184" i="1"/>
  <c r="AU136" i="1"/>
  <c r="AU58" i="1"/>
  <c r="AU64" i="1"/>
  <c r="AM58" i="1"/>
  <c r="AW58" i="1" s="1"/>
  <c r="B14" i="1"/>
  <c r="C14" i="1" s="1"/>
  <c r="AU179" i="1" l="1"/>
  <c r="C179" i="1"/>
  <c r="AU116" i="1"/>
  <c r="C116" i="1"/>
  <c r="AU129" i="1"/>
  <c r="C129" i="1"/>
  <c r="AU75" i="1"/>
  <c r="AM49" i="1"/>
  <c r="AW49" i="1" s="1"/>
  <c r="C49" i="1"/>
  <c r="AU115" i="1"/>
  <c r="C115" i="1"/>
  <c r="AU162" i="1"/>
  <c r="C162" i="1"/>
  <c r="AU49" i="1"/>
  <c r="AU123" i="1"/>
  <c r="C123" i="1"/>
  <c r="AU176" i="1"/>
  <c r="C176" i="1"/>
  <c r="AU140" i="1"/>
  <c r="C140" i="1"/>
  <c r="AU104" i="1"/>
  <c r="C104" i="1"/>
  <c r="AU68" i="1"/>
  <c r="C68" i="1"/>
  <c r="AM153" i="1"/>
  <c r="AW153" i="1" s="1"/>
  <c r="C153" i="1"/>
  <c r="AU120" i="1"/>
  <c r="C120" i="1"/>
  <c r="AM99" i="1"/>
  <c r="AW99" i="1" s="1"/>
  <c r="AM110" i="1"/>
  <c r="AW110" i="1" s="1"/>
  <c r="AM62" i="1"/>
  <c r="AW62" i="1" s="1"/>
  <c r="C62" i="1"/>
  <c r="AU175" i="1"/>
  <c r="C175" i="1"/>
  <c r="AU103" i="1"/>
  <c r="C103" i="1"/>
  <c r="AU114" i="1"/>
  <c r="C114" i="1"/>
  <c r="AM56" i="1"/>
  <c r="AW56" i="1" s="1"/>
  <c r="C56" i="1"/>
  <c r="AM72" i="1"/>
  <c r="AW72" i="1" s="1"/>
  <c r="C72" i="1"/>
  <c r="AU61" i="1"/>
  <c r="C61" i="1"/>
  <c r="AU135" i="1"/>
  <c r="C135" i="1"/>
  <c r="AU180" i="1"/>
  <c r="C180" i="1"/>
  <c r="AU158" i="1"/>
  <c r="C158" i="1"/>
  <c r="AM50" i="1"/>
  <c r="AW50" i="1" s="1"/>
  <c r="C50" i="1"/>
  <c r="AU55" i="1"/>
  <c r="C55" i="1"/>
  <c r="AM174" i="1"/>
  <c r="AW174" i="1" s="1"/>
  <c r="C174" i="1"/>
  <c r="AU138" i="1"/>
  <c r="C138" i="1"/>
  <c r="AM123" i="1"/>
  <c r="AW123" i="1" s="1"/>
  <c r="AU56" i="1"/>
  <c r="AU174" i="1"/>
  <c r="AI14" i="1"/>
  <c r="AU72" i="1"/>
  <c r="AU62" i="1"/>
  <c r="AO254" i="1"/>
  <c r="AV254" i="1"/>
  <c r="AT254" i="1"/>
  <c r="AK254" i="1"/>
  <c r="AM254" i="1"/>
  <c r="AR254" i="1"/>
  <c r="AN254" i="1"/>
  <c r="AU254" i="1"/>
  <c r="AP254" i="1"/>
  <c r="AI254" i="1"/>
  <c r="AL254" i="1"/>
  <c r="AQ254" i="1"/>
  <c r="AS254" i="1"/>
  <c r="AW254" i="1"/>
  <c r="AJ254" i="1"/>
  <c r="AS231" i="1"/>
  <c r="AU231" i="1"/>
  <c r="AW231" i="1"/>
  <c r="AI231" i="1"/>
  <c r="AJ231" i="1"/>
  <c r="AV231" i="1"/>
  <c r="AR231" i="1"/>
  <c r="AO231" i="1"/>
  <c r="AP231" i="1"/>
  <c r="AT231" i="1"/>
  <c r="AM231" i="1"/>
  <c r="AK231" i="1"/>
  <c r="AQ231" i="1"/>
  <c r="AN231" i="1"/>
  <c r="AL231" i="1"/>
  <c r="AM236" i="1"/>
  <c r="AW236" i="1"/>
  <c r="AK236" i="1"/>
  <c r="AN236" i="1"/>
  <c r="AO236" i="1"/>
  <c r="AU236" i="1"/>
  <c r="AR236" i="1"/>
  <c r="AT236" i="1"/>
  <c r="AJ236" i="1"/>
  <c r="AS236" i="1"/>
  <c r="AI236" i="1"/>
  <c r="AL236" i="1"/>
  <c r="AP236" i="1"/>
  <c r="AQ236" i="1"/>
  <c r="AV236" i="1"/>
  <c r="AV164" i="1"/>
  <c r="AI164" i="1"/>
  <c r="AK164" i="1"/>
  <c r="AM164" i="1" s="1"/>
  <c r="AW164" i="1" s="1"/>
  <c r="AL164" i="1"/>
  <c r="AJ164" i="1"/>
  <c r="AI92" i="1"/>
  <c r="AU92" i="1" s="1"/>
  <c r="AJ92" i="1"/>
  <c r="AM92" i="1"/>
  <c r="AW92" i="1" s="1"/>
  <c r="AL92" i="1"/>
  <c r="AV92" i="1" s="1"/>
  <c r="AK92" i="1"/>
  <c r="AI20" i="1"/>
  <c r="AJ20" i="1"/>
  <c r="AK20" i="1"/>
  <c r="AM20" i="1" s="1"/>
  <c r="AW20" i="1" s="1"/>
  <c r="AL20" i="1"/>
  <c r="AV20" i="1" s="1"/>
  <c r="AK241" i="1"/>
  <c r="AS241" i="1"/>
  <c r="AV241" i="1"/>
  <c r="AQ241" i="1"/>
  <c r="AR241" i="1"/>
  <c r="AP241" i="1"/>
  <c r="AL241" i="1"/>
  <c r="AI241" i="1"/>
  <c r="AW241" i="1"/>
  <c r="AU241" i="1"/>
  <c r="AM241" i="1"/>
  <c r="AJ241" i="1"/>
  <c r="AT241" i="1"/>
  <c r="AO241" i="1"/>
  <c r="AN241" i="1"/>
  <c r="AK169" i="1"/>
  <c r="AI169" i="1"/>
  <c r="AU169" i="1" s="1"/>
  <c r="AJ169" i="1"/>
  <c r="AL169" i="1"/>
  <c r="AM169" i="1"/>
  <c r="AV169" i="1"/>
  <c r="AW169" i="1"/>
  <c r="AV176" i="1"/>
  <c r="AI15" i="1"/>
  <c r="AJ15" i="1"/>
  <c r="AK15" i="1"/>
  <c r="AL15" i="1"/>
  <c r="AV15" i="1" s="1"/>
  <c r="AP194" i="1"/>
  <c r="AS194" i="1"/>
  <c r="AM194" i="1"/>
  <c r="AT194" i="1"/>
  <c r="AK194" i="1"/>
  <c r="AI194" i="1"/>
  <c r="AO194" i="1"/>
  <c r="AW194" i="1"/>
  <c r="AQ194" i="1"/>
  <c r="AR194" i="1"/>
  <c r="AL194" i="1"/>
  <c r="AV194" i="1"/>
  <c r="AN194" i="1"/>
  <c r="AU194" i="1"/>
  <c r="AJ194" i="1"/>
  <c r="AJ122" i="1"/>
  <c r="AK122" i="1"/>
  <c r="AM122" i="1" s="1"/>
  <c r="AW122" i="1" s="1"/>
  <c r="AL122" i="1"/>
  <c r="AV122" i="1" s="1"/>
  <c r="AI122" i="1"/>
  <c r="AL177" i="1"/>
  <c r="AV177" i="1" s="1"/>
  <c r="AK177" i="1"/>
  <c r="AJ177" i="1"/>
  <c r="AM177" i="1" s="1"/>
  <c r="AW177" i="1" s="1"/>
  <c r="AU177" i="1"/>
  <c r="AI177" i="1"/>
  <c r="AJ260" i="1"/>
  <c r="AQ260" i="1"/>
  <c r="AL260" i="1"/>
  <c r="AK260" i="1"/>
  <c r="AV260" i="1"/>
  <c r="AN260" i="1"/>
  <c r="AP260" i="1"/>
  <c r="AO260" i="1"/>
  <c r="AW260" i="1"/>
  <c r="AM260" i="1"/>
  <c r="AT260" i="1"/>
  <c r="AU260" i="1"/>
  <c r="AI260" i="1"/>
  <c r="AS260" i="1"/>
  <c r="AR260" i="1"/>
  <c r="AM224" i="1"/>
  <c r="AU224" i="1"/>
  <c r="AI224" i="1"/>
  <c r="AQ224" i="1"/>
  <c r="AL224" i="1"/>
  <c r="AT224" i="1"/>
  <c r="AJ224" i="1"/>
  <c r="AP224" i="1"/>
  <c r="AS224" i="1"/>
  <c r="AW224" i="1"/>
  <c r="AK224" i="1"/>
  <c r="AO224" i="1"/>
  <c r="AV224" i="1"/>
  <c r="AN224" i="1"/>
  <c r="AR224" i="1"/>
  <c r="AW188" i="1"/>
  <c r="AI188" i="1"/>
  <c r="AK188" i="1"/>
  <c r="AL188" i="1"/>
  <c r="AU188" i="1"/>
  <c r="AJ188" i="1"/>
  <c r="AM188" i="1" s="1"/>
  <c r="AV188" i="1"/>
  <c r="AI152" i="1"/>
  <c r="AJ152" i="1"/>
  <c r="AM152" i="1" s="1"/>
  <c r="AW152" i="1" s="1"/>
  <c r="AK152" i="1"/>
  <c r="AL152" i="1"/>
  <c r="AV152" i="1" s="1"/>
  <c r="AK116" i="1"/>
  <c r="AM116" i="1"/>
  <c r="AW116" i="1" s="1"/>
  <c r="AI116" i="1"/>
  <c r="AL116" i="1"/>
  <c r="AV116" i="1" s="1"/>
  <c r="AJ116" i="1"/>
  <c r="AK80" i="1"/>
  <c r="AM80" i="1" s="1"/>
  <c r="AW80" i="1" s="1"/>
  <c r="AJ80" i="1"/>
  <c r="AL80" i="1"/>
  <c r="AV80" i="1" s="1"/>
  <c r="AI80" i="1"/>
  <c r="AU80" i="1" s="1"/>
  <c r="AJ44" i="1"/>
  <c r="AM44" i="1" s="1"/>
  <c r="AW44" i="1" s="1"/>
  <c r="AK44" i="1"/>
  <c r="AL44" i="1"/>
  <c r="AV44" i="1" s="1"/>
  <c r="AI44" i="1"/>
  <c r="AW213" i="1"/>
  <c r="AM213" i="1"/>
  <c r="AQ213" i="1"/>
  <c r="AI213" i="1"/>
  <c r="AV213" i="1"/>
  <c r="AJ213" i="1"/>
  <c r="AN213" i="1"/>
  <c r="AT213" i="1"/>
  <c r="AU213" i="1"/>
  <c r="AR213" i="1"/>
  <c r="AS213" i="1"/>
  <c r="AL213" i="1"/>
  <c r="AK213" i="1"/>
  <c r="AP213" i="1"/>
  <c r="AO213" i="1"/>
  <c r="AJ21" i="1"/>
  <c r="AM21" i="1" s="1"/>
  <c r="AW21" i="1" s="1"/>
  <c r="AK21" i="1"/>
  <c r="AL21" i="1"/>
  <c r="AV21" i="1" s="1"/>
  <c r="AI21" i="1"/>
  <c r="AV229" i="1"/>
  <c r="AQ229" i="1"/>
  <c r="AO229" i="1"/>
  <c r="AW229" i="1"/>
  <c r="AP229" i="1"/>
  <c r="AT229" i="1"/>
  <c r="AN229" i="1"/>
  <c r="AL229" i="1"/>
  <c r="AS229" i="1"/>
  <c r="AR229" i="1"/>
  <c r="AK229" i="1"/>
  <c r="AI229" i="1"/>
  <c r="AU229" i="1"/>
  <c r="AJ229" i="1"/>
  <c r="AM229" i="1"/>
  <c r="AQ193" i="1"/>
  <c r="AR193" i="1"/>
  <c r="AM193" i="1"/>
  <c r="AP193" i="1"/>
  <c r="AL193" i="1"/>
  <c r="AJ193" i="1"/>
  <c r="AV193" i="1"/>
  <c r="AS193" i="1"/>
  <c r="AN193" i="1"/>
  <c r="AK193" i="1"/>
  <c r="AO193" i="1"/>
  <c r="AW193" i="1"/>
  <c r="AT193" i="1"/>
  <c r="AU193" i="1"/>
  <c r="AI193" i="1"/>
  <c r="AI157" i="1"/>
  <c r="AU157" i="1" s="1"/>
  <c r="AL157" i="1"/>
  <c r="AV157" i="1"/>
  <c r="AK157" i="1"/>
  <c r="AJ157" i="1"/>
  <c r="AM157" i="1" s="1"/>
  <c r="AW157" i="1" s="1"/>
  <c r="AI121" i="1"/>
  <c r="AV121" i="1"/>
  <c r="AW121" i="1"/>
  <c r="AJ121" i="1"/>
  <c r="AM121" i="1" s="1"/>
  <c r="AK121" i="1"/>
  <c r="AU121" i="1" s="1"/>
  <c r="AL121" i="1"/>
  <c r="AJ85" i="1"/>
  <c r="AM85" i="1" s="1"/>
  <c r="AW85" i="1" s="1"/>
  <c r="AL85" i="1"/>
  <c r="AK85" i="1"/>
  <c r="AV85" i="1"/>
  <c r="AI85" i="1"/>
  <c r="AU85" i="1" s="1"/>
  <c r="AJ49" i="1"/>
  <c r="AL49" i="1"/>
  <c r="AV49" i="1" s="1"/>
  <c r="AI49" i="1"/>
  <c r="AK49" i="1"/>
  <c r="AP261" i="1"/>
  <c r="AO261" i="1"/>
  <c r="AV261" i="1"/>
  <c r="AQ261" i="1"/>
  <c r="AT261" i="1"/>
  <c r="AW261" i="1"/>
  <c r="AK261" i="1"/>
  <c r="AN261" i="1"/>
  <c r="AL261" i="1"/>
  <c r="AU261" i="1"/>
  <c r="AJ261" i="1"/>
  <c r="AM261" i="1"/>
  <c r="AI261" i="1"/>
  <c r="AS261" i="1"/>
  <c r="AR261" i="1"/>
  <c r="AJ75" i="1"/>
  <c r="AK75" i="1"/>
  <c r="AM75" i="1" s="1"/>
  <c r="AW75" i="1" s="1"/>
  <c r="AI75" i="1"/>
  <c r="AL75" i="1"/>
  <c r="AV75" i="1" s="1"/>
  <c r="AR240" i="1"/>
  <c r="AI240" i="1"/>
  <c r="AN240" i="1"/>
  <c r="AK240" i="1"/>
  <c r="AV240" i="1"/>
  <c r="AS240" i="1"/>
  <c r="AW240" i="1"/>
  <c r="AT240" i="1"/>
  <c r="AO240" i="1"/>
  <c r="AM240" i="1"/>
  <c r="AP240" i="1"/>
  <c r="AU240" i="1"/>
  <c r="AQ240" i="1"/>
  <c r="AL240" i="1"/>
  <c r="AJ240" i="1"/>
  <c r="AQ204" i="1"/>
  <c r="AV204" i="1"/>
  <c r="AR204" i="1"/>
  <c r="AM204" i="1"/>
  <c r="AP204" i="1"/>
  <c r="AO204" i="1"/>
  <c r="AN204" i="1"/>
  <c r="AU204" i="1"/>
  <c r="AS204" i="1"/>
  <c r="AT204" i="1"/>
  <c r="AK204" i="1"/>
  <c r="AJ204" i="1"/>
  <c r="AL204" i="1"/>
  <c r="AI204" i="1"/>
  <c r="AW204" i="1"/>
  <c r="AI168" i="1"/>
  <c r="AU168" i="1" s="1"/>
  <c r="AL168" i="1"/>
  <c r="AV168" i="1" s="1"/>
  <c r="AJ168" i="1"/>
  <c r="AK168" i="1"/>
  <c r="AM168" i="1" s="1"/>
  <c r="AW168" i="1" s="1"/>
  <c r="AL132" i="1"/>
  <c r="AU132" i="1"/>
  <c r="AV132" i="1"/>
  <c r="AJ132" i="1"/>
  <c r="AM132" i="1" s="1"/>
  <c r="AW132" i="1" s="1"/>
  <c r="AK132" i="1"/>
  <c r="AI132" i="1"/>
  <c r="AI96" i="1"/>
  <c r="AU96" i="1"/>
  <c r="AK96" i="1"/>
  <c r="AL96" i="1"/>
  <c r="AV96" i="1" s="1"/>
  <c r="AJ96" i="1"/>
  <c r="AM96" i="1" s="1"/>
  <c r="AW96" i="1" s="1"/>
  <c r="AK60" i="1"/>
  <c r="AI60" i="1"/>
  <c r="AU60" i="1" s="1"/>
  <c r="AJ60" i="1"/>
  <c r="AM60" i="1" s="1"/>
  <c r="AW60" i="1" s="1"/>
  <c r="AL60" i="1"/>
  <c r="AV60" i="1" s="1"/>
  <c r="AJ24" i="1"/>
  <c r="AL24" i="1"/>
  <c r="AV24" i="1" s="1"/>
  <c r="AK24" i="1"/>
  <c r="AI24" i="1"/>
  <c r="AK129" i="1"/>
  <c r="AL129" i="1"/>
  <c r="AV129" i="1" s="1"/>
  <c r="AI129" i="1"/>
  <c r="AJ129" i="1"/>
  <c r="AM129" i="1" s="1"/>
  <c r="AW129" i="1" s="1"/>
  <c r="AL251" i="1"/>
  <c r="AN251" i="1"/>
  <c r="AJ251" i="1"/>
  <c r="AQ251" i="1"/>
  <c r="AS251" i="1"/>
  <c r="AW251" i="1"/>
  <c r="AV251" i="1"/>
  <c r="AU251" i="1"/>
  <c r="AR251" i="1"/>
  <c r="AM251" i="1"/>
  <c r="AK251" i="1"/>
  <c r="AT251" i="1"/>
  <c r="AI251" i="1"/>
  <c r="AP251" i="1"/>
  <c r="AO251" i="1"/>
  <c r="AQ215" i="1"/>
  <c r="AI215" i="1"/>
  <c r="AP215" i="1"/>
  <c r="AU215" i="1"/>
  <c r="AL215" i="1"/>
  <c r="AM215" i="1"/>
  <c r="AO215" i="1"/>
  <c r="AT215" i="1"/>
  <c r="AR215" i="1"/>
  <c r="AK215" i="1"/>
  <c r="AS215" i="1"/>
  <c r="AJ215" i="1"/>
  <c r="AV215" i="1"/>
  <c r="AW215" i="1"/>
  <c r="AN215" i="1"/>
  <c r="AJ179" i="1"/>
  <c r="AL179" i="1"/>
  <c r="AV179" i="1" s="1"/>
  <c r="AI179" i="1"/>
  <c r="AK179" i="1"/>
  <c r="AM179" i="1"/>
  <c r="AW179" i="1" s="1"/>
  <c r="AK143" i="1"/>
  <c r="AL143" i="1"/>
  <c r="AV143" i="1"/>
  <c r="AI143" i="1"/>
  <c r="AJ143" i="1"/>
  <c r="AM143" i="1" s="1"/>
  <c r="AW143" i="1" s="1"/>
  <c r="AK107" i="1"/>
  <c r="AM107" i="1" s="1"/>
  <c r="AW107" i="1" s="1"/>
  <c r="AJ107" i="1"/>
  <c r="AV107" i="1"/>
  <c r="AL107" i="1"/>
  <c r="AI107" i="1"/>
  <c r="AU107" i="1" s="1"/>
  <c r="AK71" i="1"/>
  <c r="AJ71" i="1"/>
  <c r="AM71" i="1" s="1"/>
  <c r="AW71" i="1" s="1"/>
  <c r="AV71" i="1"/>
  <c r="AL71" i="1"/>
  <c r="AI71" i="1"/>
  <c r="AU71" i="1" s="1"/>
  <c r="AK35" i="1"/>
  <c r="AI35" i="1"/>
  <c r="AL35" i="1"/>
  <c r="AV35" i="1" s="1"/>
  <c r="AJ35" i="1"/>
  <c r="AM35" i="1" s="1"/>
  <c r="AW35" i="1" s="1"/>
  <c r="AI171" i="1"/>
  <c r="AJ171" i="1"/>
  <c r="AU171" i="1" s="1"/>
  <c r="AV171" i="1"/>
  <c r="AK171" i="1"/>
  <c r="AL171" i="1"/>
  <c r="AP262" i="1"/>
  <c r="AU262" i="1"/>
  <c r="AM262" i="1"/>
  <c r="AO262" i="1"/>
  <c r="AV262" i="1"/>
  <c r="AL262" i="1"/>
  <c r="AN262" i="1"/>
  <c r="AT262" i="1"/>
  <c r="AS262" i="1"/>
  <c r="AJ262" i="1"/>
  <c r="AW262" i="1"/>
  <c r="AI262" i="1"/>
  <c r="AK262" i="1"/>
  <c r="AR262" i="1"/>
  <c r="AQ262" i="1"/>
  <c r="AO226" i="1"/>
  <c r="AR226" i="1"/>
  <c r="AP226" i="1"/>
  <c r="AU226" i="1"/>
  <c r="AW226" i="1"/>
  <c r="AQ226" i="1"/>
  <c r="AL226" i="1"/>
  <c r="AN226" i="1"/>
  <c r="AI226" i="1"/>
  <c r="AT226" i="1"/>
  <c r="AJ226" i="1"/>
  <c r="AV226" i="1"/>
  <c r="AM226" i="1"/>
  <c r="AS226" i="1"/>
  <c r="AK226" i="1"/>
  <c r="AK190" i="1"/>
  <c r="AI190" i="1"/>
  <c r="AV190" i="1"/>
  <c r="AL190" i="1"/>
  <c r="AO190" i="1"/>
  <c r="AU190" i="1"/>
  <c r="AP190" i="1"/>
  <c r="AJ190" i="1"/>
  <c r="AQ190" i="1"/>
  <c r="AN190" i="1"/>
  <c r="AS190" i="1"/>
  <c r="AT190" i="1"/>
  <c r="AR190" i="1"/>
  <c r="AW190" i="1"/>
  <c r="AM190" i="1"/>
  <c r="AV154" i="1"/>
  <c r="AI154" i="1"/>
  <c r="AK154" i="1"/>
  <c r="AM154" i="1" s="1"/>
  <c r="AW154" i="1" s="1"/>
  <c r="AL154" i="1"/>
  <c r="AJ154" i="1"/>
  <c r="AU154" i="1" s="1"/>
  <c r="AJ118" i="1"/>
  <c r="AL118" i="1"/>
  <c r="AI118" i="1"/>
  <c r="AU118" i="1" s="1"/>
  <c r="AV118" i="1"/>
  <c r="AK118" i="1"/>
  <c r="AM118" i="1"/>
  <c r="AW118" i="1" s="1"/>
  <c r="AJ82" i="1"/>
  <c r="AM82" i="1" s="1"/>
  <c r="AW82" i="1" s="1"/>
  <c r="AI82" i="1"/>
  <c r="AU82" i="1" s="1"/>
  <c r="AK82" i="1"/>
  <c r="AL82" i="1"/>
  <c r="AV82" i="1" s="1"/>
  <c r="AJ46" i="1"/>
  <c r="AM46" i="1" s="1"/>
  <c r="AW46" i="1" s="1"/>
  <c r="AI46" i="1"/>
  <c r="AL46" i="1"/>
  <c r="AV46" i="1" s="1"/>
  <c r="AK46" i="1"/>
  <c r="AI105" i="1"/>
  <c r="AU105" i="1" s="1"/>
  <c r="AL105" i="1"/>
  <c r="AV105" i="1" s="1"/>
  <c r="AW105" i="1"/>
  <c r="AJ105" i="1"/>
  <c r="AK105" i="1"/>
  <c r="AM105" i="1" s="1"/>
  <c r="AR245" i="1"/>
  <c r="AO245" i="1"/>
  <c r="AK245" i="1"/>
  <c r="AP245" i="1"/>
  <c r="AU245" i="1"/>
  <c r="AQ245" i="1"/>
  <c r="AM245" i="1"/>
  <c r="AJ245" i="1"/>
  <c r="AV245" i="1"/>
  <c r="AN245" i="1"/>
  <c r="AL245" i="1"/>
  <c r="AW245" i="1"/>
  <c r="AI245" i="1"/>
  <c r="AT245" i="1"/>
  <c r="AS245" i="1"/>
  <c r="AI209" i="1"/>
  <c r="AS209" i="1"/>
  <c r="AQ209" i="1"/>
  <c r="AM209" i="1"/>
  <c r="AL209" i="1"/>
  <c r="AW209" i="1"/>
  <c r="AV209" i="1"/>
  <c r="AU209" i="1"/>
  <c r="AO209" i="1"/>
  <c r="AP209" i="1"/>
  <c r="AN209" i="1"/>
  <c r="AT209" i="1"/>
  <c r="AK209" i="1"/>
  <c r="AJ209" i="1"/>
  <c r="AR209" i="1"/>
  <c r="AJ173" i="1"/>
  <c r="AK173" i="1"/>
  <c r="AM173" i="1"/>
  <c r="AW173" i="1"/>
  <c r="AI173" i="1"/>
  <c r="AU173" i="1" s="1"/>
  <c r="AL173" i="1"/>
  <c r="AV173" i="1"/>
  <c r="AK137" i="1"/>
  <c r="AL137" i="1"/>
  <c r="AJ137" i="1"/>
  <c r="AM137" i="1" s="1"/>
  <c r="AW137" i="1" s="1"/>
  <c r="AI137" i="1"/>
  <c r="AV137" i="1"/>
  <c r="AK101" i="1"/>
  <c r="AJ101" i="1"/>
  <c r="AM101" i="1" s="1"/>
  <c r="AI101" i="1"/>
  <c r="AL101" i="1"/>
  <c r="AV101" i="1" s="1"/>
  <c r="AW101" i="1"/>
  <c r="AJ65" i="1"/>
  <c r="AL65" i="1"/>
  <c r="AV65" i="1" s="1"/>
  <c r="AI65" i="1"/>
  <c r="AK65" i="1"/>
  <c r="AM65" i="1" s="1"/>
  <c r="AW65" i="1" s="1"/>
  <c r="AU65" i="1"/>
  <c r="AK29" i="1"/>
  <c r="AI29" i="1"/>
  <c r="AU29" i="1" s="1"/>
  <c r="AJ29" i="1"/>
  <c r="AL29" i="1"/>
  <c r="AV29" i="1" s="1"/>
  <c r="AK141" i="1"/>
  <c r="AU141" i="1" s="1"/>
  <c r="AJ141" i="1"/>
  <c r="AV141" i="1"/>
  <c r="AL141" i="1"/>
  <c r="AI141" i="1"/>
  <c r="AS256" i="1"/>
  <c r="AI256" i="1"/>
  <c r="AT256" i="1"/>
  <c r="AP256" i="1"/>
  <c r="AK256" i="1"/>
  <c r="AV256" i="1"/>
  <c r="AW256" i="1"/>
  <c r="AQ256" i="1"/>
  <c r="AU256" i="1"/>
  <c r="AM256" i="1"/>
  <c r="AN256" i="1"/>
  <c r="AR256" i="1"/>
  <c r="AO256" i="1"/>
  <c r="AL256" i="1"/>
  <c r="AJ256" i="1"/>
  <c r="AR220" i="1"/>
  <c r="AL220" i="1"/>
  <c r="AS220" i="1"/>
  <c r="AQ220" i="1"/>
  <c r="AM220" i="1"/>
  <c r="AN220" i="1"/>
  <c r="AI220" i="1"/>
  <c r="AW220" i="1"/>
  <c r="AT220" i="1"/>
  <c r="AU220" i="1"/>
  <c r="AO220" i="1"/>
  <c r="AV220" i="1"/>
  <c r="AP220" i="1"/>
  <c r="AK220" i="1"/>
  <c r="AJ220" i="1"/>
  <c r="AI184" i="1"/>
  <c r="AK184" i="1"/>
  <c r="AL184" i="1"/>
  <c r="AV184" i="1"/>
  <c r="AJ184" i="1"/>
  <c r="AM184" i="1" s="1"/>
  <c r="AW184" i="1" s="1"/>
  <c r="AL148" i="1"/>
  <c r="AU148" i="1"/>
  <c r="AJ148" i="1"/>
  <c r="AK148" i="1"/>
  <c r="AM148" i="1"/>
  <c r="AW148" i="1" s="1"/>
  <c r="AI148" i="1"/>
  <c r="AV148" i="1"/>
  <c r="AJ112" i="1"/>
  <c r="AM112" i="1" s="1"/>
  <c r="AW112" i="1" s="1"/>
  <c r="AU112" i="1"/>
  <c r="AK112" i="1"/>
  <c r="AI112" i="1"/>
  <c r="AL112" i="1"/>
  <c r="AV112" i="1" s="1"/>
  <c r="AK76" i="1"/>
  <c r="AU76" i="1" s="1"/>
  <c r="AL76" i="1"/>
  <c r="AJ76" i="1"/>
  <c r="AM76" i="1" s="1"/>
  <c r="AW76" i="1" s="1"/>
  <c r="AV76" i="1"/>
  <c r="AI76" i="1"/>
  <c r="AK40" i="1"/>
  <c r="AI40" i="1"/>
  <c r="AL40" i="1"/>
  <c r="AV40" i="1" s="1"/>
  <c r="AJ40" i="1"/>
  <c r="AM40" i="1" s="1"/>
  <c r="AW40" i="1" s="1"/>
  <c r="AK218" i="1"/>
  <c r="AV218" i="1"/>
  <c r="AS218" i="1"/>
  <c r="AM218" i="1"/>
  <c r="AR218" i="1"/>
  <c r="AW218" i="1"/>
  <c r="AN218" i="1"/>
  <c r="AQ218" i="1"/>
  <c r="AO218" i="1"/>
  <c r="AT218" i="1"/>
  <c r="AI218" i="1"/>
  <c r="AP218" i="1"/>
  <c r="AU218" i="1"/>
  <c r="AL218" i="1"/>
  <c r="AJ218" i="1"/>
  <c r="AI110" i="1"/>
  <c r="AL110" i="1"/>
  <c r="AV110" i="1" s="1"/>
  <c r="AJ110" i="1"/>
  <c r="AK110" i="1"/>
  <c r="AM183" i="1"/>
  <c r="AW183" i="1" s="1"/>
  <c r="AU183" i="1"/>
  <c r="AL183" i="1"/>
  <c r="AV183" i="1" s="1"/>
  <c r="AK183" i="1"/>
  <c r="AJ183" i="1"/>
  <c r="AI183" i="1"/>
  <c r="AK223" i="1"/>
  <c r="AV223" i="1"/>
  <c r="AM223" i="1"/>
  <c r="AQ223" i="1"/>
  <c r="AS223" i="1"/>
  <c r="AT223" i="1"/>
  <c r="AW223" i="1"/>
  <c r="AL223" i="1"/>
  <c r="AI223" i="1"/>
  <c r="AU223" i="1"/>
  <c r="AP223" i="1"/>
  <c r="AN223" i="1"/>
  <c r="AO223" i="1"/>
  <c r="AR223" i="1"/>
  <c r="AJ223" i="1"/>
  <c r="AK151" i="1"/>
  <c r="AJ151" i="1"/>
  <c r="AL151" i="1"/>
  <c r="AV151" i="1"/>
  <c r="AM151" i="1"/>
  <c r="AW151" i="1" s="1"/>
  <c r="AI151" i="1"/>
  <c r="AU151" i="1" s="1"/>
  <c r="AJ79" i="1"/>
  <c r="AM79" i="1" s="1"/>
  <c r="AW79" i="1" s="1"/>
  <c r="AI79" i="1"/>
  <c r="AV79" i="1"/>
  <c r="AL79" i="1"/>
  <c r="AU79" i="1"/>
  <c r="AK79" i="1"/>
  <c r="AW225" i="1"/>
  <c r="AT225" i="1"/>
  <c r="AS225" i="1"/>
  <c r="AO225" i="1"/>
  <c r="AM225" i="1"/>
  <c r="AN225" i="1"/>
  <c r="AR225" i="1"/>
  <c r="AU225" i="1"/>
  <c r="AI225" i="1"/>
  <c r="AJ225" i="1"/>
  <c r="AL225" i="1"/>
  <c r="AP225" i="1"/>
  <c r="AK225" i="1"/>
  <c r="AQ225" i="1"/>
  <c r="AV225" i="1"/>
  <c r="AL234" i="1"/>
  <c r="AV234" i="1"/>
  <c r="AP234" i="1"/>
  <c r="AK234" i="1"/>
  <c r="AN234" i="1"/>
  <c r="AO234" i="1"/>
  <c r="AT234" i="1"/>
  <c r="AJ234" i="1"/>
  <c r="AR234" i="1"/>
  <c r="AQ234" i="1"/>
  <c r="AS234" i="1"/>
  <c r="AI234" i="1"/>
  <c r="AU234" i="1"/>
  <c r="AW234" i="1"/>
  <c r="AM234" i="1"/>
  <c r="AM162" i="1"/>
  <c r="AW162" i="1" s="1"/>
  <c r="AI162" i="1"/>
  <c r="AJ162" i="1"/>
  <c r="AK162" i="1"/>
  <c r="AL162" i="1"/>
  <c r="AV162" i="1" s="1"/>
  <c r="AW90" i="1"/>
  <c r="AL90" i="1"/>
  <c r="AV90" i="1" s="1"/>
  <c r="AJ90" i="1"/>
  <c r="AI90" i="1"/>
  <c r="AU90" i="1" s="1"/>
  <c r="AK90" i="1"/>
  <c r="AM90" i="1" s="1"/>
  <c r="AK54" i="1"/>
  <c r="AI54" i="1"/>
  <c r="AJ54" i="1"/>
  <c r="AL54" i="1"/>
  <c r="AV54" i="1" s="1"/>
  <c r="AV123" i="1"/>
  <c r="AI123" i="1"/>
  <c r="AJ123" i="1"/>
  <c r="AK123" i="1"/>
  <c r="AL123" i="1"/>
  <c r="AQ248" i="1"/>
  <c r="AR248" i="1"/>
  <c r="AT248" i="1"/>
  <c r="AV248" i="1"/>
  <c r="AS248" i="1"/>
  <c r="AK248" i="1"/>
  <c r="AP248" i="1"/>
  <c r="AJ248" i="1"/>
  <c r="AW248" i="1"/>
  <c r="AO248" i="1"/>
  <c r="AU248" i="1"/>
  <c r="AN248" i="1"/>
  <c r="AL248" i="1"/>
  <c r="AI248" i="1"/>
  <c r="AM248" i="1"/>
  <c r="AP212" i="1"/>
  <c r="AL212" i="1"/>
  <c r="AW212" i="1"/>
  <c r="AM212" i="1"/>
  <c r="AI212" i="1"/>
  <c r="AR212" i="1"/>
  <c r="AO212" i="1"/>
  <c r="AJ212" i="1"/>
  <c r="AV212" i="1"/>
  <c r="AS212" i="1"/>
  <c r="AN212" i="1"/>
  <c r="AK212" i="1"/>
  <c r="AT212" i="1"/>
  <c r="AU212" i="1"/>
  <c r="AQ212" i="1"/>
  <c r="AL176" i="1"/>
  <c r="AM176" i="1"/>
  <c r="AW176" i="1" s="1"/>
  <c r="AI176" i="1"/>
  <c r="AJ176" i="1"/>
  <c r="AK176" i="1"/>
  <c r="AJ140" i="1"/>
  <c r="AM140" i="1" s="1"/>
  <c r="AW140" i="1" s="1"/>
  <c r="AK140" i="1"/>
  <c r="AI140" i="1"/>
  <c r="AL140" i="1"/>
  <c r="AV140" i="1" s="1"/>
  <c r="AK104" i="1"/>
  <c r="AJ104" i="1"/>
  <c r="AL104" i="1"/>
  <c r="AV104" i="1" s="1"/>
  <c r="AM104" i="1"/>
  <c r="AW104" i="1" s="1"/>
  <c r="AI104" i="1"/>
  <c r="AL68" i="1"/>
  <c r="AV68" i="1" s="1"/>
  <c r="AK68" i="1"/>
  <c r="AJ68" i="1"/>
  <c r="AM68" i="1" s="1"/>
  <c r="AW68" i="1" s="1"/>
  <c r="AI68" i="1"/>
  <c r="AJ32" i="1"/>
  <c r="AM32" i="1" s="1"/>
  <c r="AW32" i="1" s="1"/>
  <c r="AI32" i="1"/>
  <c r="AL32" i="1"/>
  <c r="AV32" i="1" s="1"/>
  <c r="AK32" i="1"/>
  <c r="AK153" i="1"/>
  <c r="AJ153" i="1"/>
  <c r="AU153" i="1" s="1"/>
  <c r="AL153" i="1"/>
  <c r="AV153" i="1" s="1"/>
  <c r="AI153" i="1"/>
  <c r="AJ253" i="1"/>
  <c r="AS253" i="1"/>
  <c r="AN253" i="1"/>
  <c r="AL253" i="1"/>
  <c r="AW253" i="1"/>
  <c r="AO253" i="1"/>
  <c r="AM253" i="1"/>
  <c r="AR253" i="1"/>
  <c r="AK253" i="1"/>
  <c r="AQ253" i="1"/>
  <c r="AT253" i="1"/>
  <c r="AP253" i="1"/>
  <c r="AI253" i="1"/>
  <c r="AV253" i="1"/>
  <c r="AU253" i="1"/>
  <c r="AM217" i="1"/>
  <c r="AN217" i="1"/>
  <c r="AQ217" i="1"/>
  <c r="AV217" i="1"/>
  <c r="AW217" i="1"/>
  <c r="AO217" i="1"/>
  <c r="AT217" i="1"/>
  <c r="AP217" i="1"/>
  <c r="AL217" i="1"/>
  <c r="AR217" i="1"/>
  <c r="AS217" i="1"/>
  <c r="AI217" i="1"/>
  <c r="AK217" i="1"/>
  <c r="AJ217" i="1"/>
  <c r="AU217" i="1"/>
  <c r="AM181" i="1"/>
  <c r="AW181" i="1" s="1"/>
  <c r="AK181" i="1"/>
  <c r="AI181" i="1"/>
  <c r="AU181" i="1" s="1"/>
  <c r="AJ181" i="1"/>
  <c r="AL181" i="1"/>
  <c r="AV181" i="1"/>
  <c r="AL145" i="1"/>
  <c r="AK145" i="1"/>
  <c r="AI145" i="1"/>
  <c r="AJ145" i="1"/>
  <c r="AM145" i="1" s="1"/>
  <c r="AW145" i="1" s="1"/>
  <c r="AV145" i="1"/>
  <c r="AL109" i="1"/>
  <c r="AV109" i="1"/>
  <c r="AI109" i="1"/>
  <c r="AU109" i="1" s="1"/>
  <c r="AJ109" i="1"/>
  <c r="AM109" i="1" s="1"/>
  <c r="AW109" i="1" s="1"/>
  <c r="AK109" i="1"/>
  <c r="AK73" i="1"/>
  <c r="AV73" i="1"/>
  <c r="AJ73" i="1"/>
  <c r="AM73" i="1" s="1"/>
  <c r="AW73" i="1" s="1"/>
  <c r="AL73" i="1"/>
  <c r="AI73" i="1"/>
  <c r="AU73" i="1" s="1"/>
  <c r="AK37" i="1"/>
  <c r="AI37" i="1"/>
  <c r="AJ37" i="1"/>
  <c r="AL37" i="1"/>
  <c r="AV37" i="1" s="1"/>
  <c r="AO195" i="1"/>
  <c r="AP195" i="1"/>
  <c r="AN195" i="1"/>
  <c r="AI195" i="1"/>
  <c r="AK195" i="1"/>
  <c r="AU195" i="1"/>
  <c r="AJ195" i="1"/>
  <c r="AQ195" i="1"/>
  <c r="AL195" i="1"/>
  <c r="AW195" i="1"/>
  <c r="AV195" i="1"/>
  <c r="AM195" i="1"/>
  <c r="AR195" i="1"/>
  <c r="AS195" i="1"/>
  <c r="AT195" i="1"/>
  <c r="AI27" i="1"/>
  <c r="AL27" i="1"/>
  <c r="AV27" i="1" s="1"/>
  <c r="AJ27" i="1"/>
  <c r="AK27" i="1"/>
  <c r="AU228" i="1"/>
  <c r="AV228" i="1"/>
  <c r="AN228" i="1"/>
  <c r="AR228" i="1"/>
  <c r="AQ228" i="1"/>
  <c r="AT228" i="1"/>
  <c r="AJ228" i="1"/>
  <c r="AM228" i="1"/>
  <c r="AL228" i="1"/>
  <c r="AK228" i="1"/>
  <c r="AS228" i="1"/>
  <c r="AW228" i="1"/>
  <c r="AP228" i="1"/>
  <c r="AI228" i="1"/>
  <c r="AO228" i="1"/>
  <c r="AJ192" i="1"/>
  <c r="AI192" i="1"/>
  <c r="AW192" i="1"/>
  <c r="AL192" i="1"/>
  <c r="AN192" i="1"/>
  <c r="AU192" i="1"/>
  <c r="AT192" i="1"/>
  <c r="AQ192" i="1"/>
  <c r="AK192" i="1"/>
  <c r="AP192" i="1"/>
  <c r="AV192" i="1"/>
  <c r="AO192" i="1"/>
  <c r="AM192" i="1"/>
  <c r="AS192" i="1"/>
  <c r="AR192" i="1"/>
  <c r="AI156" i="1"/>
  <c r="AK156" i="1"/>
  <c r="AL156" i="1"/>
  <c r="AU156" i="1"/>
  <c r="AV156" i="1"/>
  <c r="AJ156" i="1"/>
  <c r="AM156" i="1" s="1"/>
  <c r="AW156" i="1" s="1"/>
  <c r="AK120" i="1"/>
  <c r="AM120" i="1"/>
  <c r="AW120" i="1" s="1"/>
  <c r="AJ120" i="1"/>
  <c r="AI120" i="1"/>
  <c r="AL120" i="1"/>
  <c r="AV120" i="1" s="1"/>
  <c r="AI84" i="1"/>
  <c r="AU84" i="1" s="1"/>
  <c r="AJ84" i="1"/>
  <c r="AM84" i="1"/>
  <c r="AW84" i="1" s="1"/>
  <c r="AL84" i="1"/>
  <c r="AV84" i="1" s="1"/>
  <c r="AK84" i="1"/>
  <c r="AI48" i="1"/>
  <c r="AL48" i="1"/>
  <c r="AV48" i="1" s="1"/>
  <c r="AJ48" i="1"/>
  <c r="AK48" i="1"/>
  <c r="AM48" i="1" s="1"/>
  <c r="AW48" i="1" s="1"/>
  <c r="AM249" i="1"/>
  <c r="AO249" i="1"/>
  <c r="AI249" i="1"/>
  <c r="AK249" i="1"/>
  <c r="AR249" i="1"/>
  <c r="AW249" i="1"/>
  <c r="AS249" i="1"/>
  <c r="AV249" i="1"/>
  <c r="AJ249" i="1"/>
  <c r="AN249" i="1"/>
  <c r="AU249" i="1"/>
  <c r="AT249" i="1"/>
  <c r="AP249" i="1"/>
  <c r="AL249" i="1"/>
  <c r="AQ249" i="1"/>
  <c r="AI69" i="1"/>
  <c r="AU69" i="1" s="1"/>
  <c r="AJ69" i="1"/>
  <c r="AM69" i="1"/>
  <c r="AW69" i="1" s="1"/>
  <c r="AK69" i="1"/>
  <c r="AL69" i="1"/>
  <c r="AV69" i="1" s="1"/>
  <c r="AL239" i="1"/>
  <c r="AU239" i="1"/>
  <c r="AS239" i="1"/>
  <c r="AT239" i="1"/>
  <c r="AO239" i="1"/>
  <c r="AQ239" i="1"/>
  <c r="AR239" i="1"/>
  <c r="AW239" i="1"/>
  <c r="AI239" i="1"/>
  <c r="AN239" i="1"/>
  <c r="AJ239" i="1"/>
  <c r="AK239" i="1"/>
  <c r="AM239" i="1"/>
  <c r="AP239" i="1"/>
  <c r="AV239" i="1"/>
  <c r="AR203" i="1"/>
  <c r="AL203" i="1"/>
  <c r="AO203" i="1"/>
  <c r="AP203" i="1"/>
  <c r="AK203" i="1"/>
  <c r="AV203" i="1"/>
  <c r="AT203" i="1"/>
  <c r="AQ203" i="1"/>
  <c r="AI203" i="1"/>
  <c r="AW203" i="1"/>
  <c r="AU203" i="1"/>
  <c r="AN203" i="1"/>
  <c r="AM203" i="1"/>
  <c r="AS203" i="1"/>
  <c r="AJ203" i="1"/>
  <c r="AJ167" i="1"/>
  <c r="AV167" i="1"/>
  <c r="AK167" i="1"/>
  <c r="AI167" i="1"/>
  <c r="AL167" i="1"/>
  <c r="AK131" i="1"/>
  <c r="AM131" i="1" s="1"/>
  <c r="AW131" i="1" s="1"/>
  <c r="AI131" i="1"/>
  <c r="AU131" i="1" s="1"/>
  <c r="AL131" i="1"/>
  <c r="AJ131" i="1"/>
  <c r="AV131" i="1"/>
  <c r="AL95" i="1"/>
  <c r="AV95" i="1" s="1"/>
  <c r="AK95" i="1"/>
  <c r="AI95" i="1"/>
  <c r="AJ95" i="1"/>
  <c r="AM95" i="1"/>
  <c r="AW95" i="1" s="1"/>
  <c r="AJ59" i="1"/>
  <c r="AM59" i="1" s="1"/>
  <c r="AW59" i="1" s="1"/>
  <c r="AL59" i="1"/>
  <c r="AV59" i="1" s="1"/>
  <c r="AI59" i="1"/>
  <c r="AU59" i="1" s="1"/>
  <c r="AK59" i="1"/>
  <c r="AJ23" i="1"/>
  <c r="AL23" i="1"/>
  <c r="AV23" i="1" s="1"/>
  <c r="AK23" i="1"/>
  <c r="AI23" i="1"/>
  <c r="AI111" i="1"/>
  <c r="AU111" i="1" s="1"/>
  <c r="AK111" i="1"/>
  <c r="AL111" i="1"/>
  <c r="AV111" i="1" s="1"/>
  <c r="AJ111" i="1"/>
  <c r="AQ250" i="1"/>
  <c r="AV250" i="1"/>
  <c r="AK250" i="1"/>
  <c r="AR250" i="1"/>
  <c r="AU250" i="1"/>
  <c r="AS250" i="1"/>
  <c r="AN250" i="1"/>
  <c r="AL250" i="1"/>
  <c r="AT250" i="1"/>
  <c r="AP250" i="1"/>
  <c r="AO250" i="1"/>
  <c r="AM250" i="1"/>
  <c r="AW250" i="1"/>
  <c r="AI250" i="1"/>
  <c r="AJ250" i="1"/>
  <c r="AT214" i="1"/>
  <c r="AP214" i="1"/>
  <c r="AS214" i="1"/>
  <c r="AL214" i="1"/>
  <c r="AK214" i="1"/>
  <c r="AN214" i="1"/>
  <c r="AQ214" i="1"/>
  <c r="AO214" i="1"/>
  <c r="AI214" i="1"/>
  <c r="AV214" i="1"/>
  <c r="AR214" i="1"/>
  <c r="AM214" i="1"/>
  <c r="AJ214" i="1"/>
  <c r="AU214" i="1"/>
  <c r="AW214" i="1"/>
  <c r="AM178" i="1"/>
  <c r="AW178" i="1" s="1"/>
  <c r="AK178" i="1"/>
  <c r="AJ178" i="1"/>
  <c r="AI178" i="1"/>
  <c r="AU178" i="1" s="1"/>
  <c r="AL178" i="1"/>
  <c r="AV178" i="1" s="1"/>
  <c r="AJ142" i="1"/>
  <c r="AI142" i="1"/>
  <c r="AM142" i="1"/>
  <c r="AW142" i="1" s="1"/>
  <c r="AK142" i="1"/>
  <c r="AU142" i="1" s="1"/>
  <c r="AL142" i="1"/>
  <c r="AV142" i="1"/>
  <c r="AJ106" i="1"/>
  <c r="AM106" i="1"/>
  <c r="AW106" i="1" s="1"/>
  <c r="AV106" i="1"/>
  <c r="AI106" i="1"/>
  <c r="AU106" i="1" s="1"/>
  <c r="AK106" i="1"/>
  <c r="AL106" i="1"/>
  <c r="AK70" i="1"/>
  <c r="AI70" i="1"/>
  <c r="AU70" i="1" s="1"/>
  <c r="AV70" i="1"/>
  <c r="AL70" i="1"/>
  <c r="AJ70" i="1"/>
  <c r="AM70" i="1" s="1"/>
  <c r="AW70" i="1" s="1"/>
  <c r="AI34" i="1"/>
  <c r="AU34" i="1" s="1"/>
  <c r="AL34" i="1"/>
  <c r="AV34" i="1" s="1"/>
  <c r="AK34" i="1"/>
  <c r="AJ34" i="1"/>
  <c r="AM34" i="1" s="1"/>
  <c r="AW34" i="1" s="1"/>
  <c r="AJ147" i="1"/>
  <c r="AL147" i="1"/>
  <c r="AV147" i="1" s="1"/>
  <c r="AI147" i="1"/>
  <c r="AU147" i="1" s="1"/>
  <c r="AK147" i="1"/>
  <c r="AM147" i="1" s="1"/>
  <c r="AW147" i="1" s="1"/>
  <c r="AI146" i="1"/>
  <c r="AV146" i="1"/>
  <c r="AK146" i="1"/>
  <c r="AJ146" i="1"/>
  <c r="AU146" i="1" s="1"/>
  <c r="AL146" i="1"/>
  <c r="AI38" i="1"/>
  <c r="AJ38" i="1"/>
  <c r="AK38" i="1"/>
  <c r="AM38" i="1" s="1"/>
  <c r="AW38" i="1" s="1"/>
  <c r="AL38" i="1"/>
  <c r="AV38" i="1" s="1"/>
  <c r="AJ259" i="1"/>
  <c r="AO259" i="1"/>
  <c r="AQ259" i="1"/>
  <c r="AN259" i="1"/>
  <c r="AW259" i="1"/>
  <c r="AV259" i="1"/>
  <c r="AK259" i="1"/>
  <c r="AT259" i="1"/>
  <c r="AI259" i="1"/>
  <c r="AP259" i="1"/>
  <c r="AM259" i="1"/>
  <c r="AS259" i="1"/>
  <c r="AU259" i="1"/>
  <c r="AR259" i="1"/>
  <c r="AL259" i="1"/>
  <c r="AJ187" i="1"/>
  <c r="AI187" i="1"/>
  <c r="AU187" i="1" s="1"/>
  <c r="AK187" i="1"/>
  <c r="AM187" i="1" s="1"/>
  <c r="AW187" i="1" s="1"/>
  <c r="AV187" i="1"/>
  <c r="AL187" i="1"/>
  <c r="AJ115" i="1"/>
  <c r="AL115" i="1"/>
  <c r="AV115" i="1" s="1"/>
  <c r="AI115" i="1"/>
  <c r="AK115" i="1"/>
  <c r="AM115" i="1" s="1"/>
  <c r="AW115" i="1" s="1"/>
  <c r="AJ43" i="1"/>
  <c r="AM43" i="1" s="1"/>
  <c r="AW43" i="1" s="1"/>
  <c r="AK43" i="1"/>
  <c r="AI43" i="1"/>
  <c r="AL43" i="1"/>
  <c r="AV43" i="1" s="1"/>
  <c r="AI45" i="1"/>
  <c r="AJ45" i="1"/>
  <c r="AL45" i="1"/>
  <c r="AV45" i="1" s="1"/>
  <c r="AK45" i="1"/>
  <c r="AN198" i="1"/>
  <c r="AK198" i="1"/>
  <c r="AJ198" i="1"/>
  <c r="AV198" i="1"/>
  <c r="AS198" i="1"/>
  <c r="AT198" i="1"/>
  <c r="AR198" i="1"/>
  <c r="AQ198" i="1"/>
  <c r="AM198" i="1"/>
  <c r="AU198" i="1"/>
  <c r="AL198" i="1"/>
  <c r="AI198" i="1"/>
  <c r="AW198" i="1"/>
  <c r="AO198" i="1"/>
  <c r="AP198" i="1"/>
  <c r="AK126" i="1"/>
  <c r="AM126" i="1" s="1"/>
  <c r="AW126" i="1" s="1"/>
  <c r="AL126" i="1"/>
  <c r="AV126" i="1"/>
  <c r="AI126" i="1"/>
  <c r="AU126" i="1" s="1"/>
  <c r="AJ126" i="1"/>
  <c r="AL18" i="1"/>
  <c r="AV18" i="1" s="1"/>
  <c r="AJ18" i="1"/>
  <c r="AI18" i="1"/>
  <c r="AK18" i="1"/>
  <c r="AU164" i="1"/>
  <c r="AW255" i="1"/>
  <c r="AV255" i="1"/>
  <c r="AS255" i="1"/>
  <c r="AU255" i="1"/>
  <c r="AK255" i="1"/>
  <c r="AN255" i="1"/>
  <c r="AQ255" i="1"/>
  <c r="AL255" i="1"/>
  <c r="AR255" i="1"/>
  <c r="AM255" i="1"/>
  <c r="AJ255" i="1"/>
  <c r="AT255" i="1"/>
  <c r="AP255" i="1"/>
  <c r="AO255" i="1"/>
  <c r="AI255" i="1"/>
  <c r="AL93" i="1"/>
  <c r="AV93" i="1" s="1"/>
  <c r="AM93" i="1"/>
  <c r="AW93" i="1" s="1"/>
  <c r="AI93" i="1"/>
  <c r="AK93" i="1"/>
  <c r="AU93" i="1"/>
  <c r="AJ93" i="1"/>
  <c r="AJ242" i="1"/>
  <c r="AV242" i="1"/>
  <c r="AP242" i="1"/>
  <c r="AL242" i="1"/>
  <c r="AM242" i="1"/>
  <c r="AS242" i="1"/>
  <c r="AW242" i="1"/>
  <c r="AK242" i="1"/>
  <c r="AR242" i="1"/>
  <c r="AI242" i="1"/>
  <c r="AU242" i="1"/>
  <c r="AN242" i="1"/>
  <c r="AO242" i="1"/>
  <c r="AT242" i="1"/>
  <c r="AQ242" i="1"/>
  <c r="AT206" i="1"/>
  <c r="AO206" i="1"/>
  <c r="AV206" i="1"/>
  <c r="AL206" i="1"/>
  <c r="AI206" i="1"/>
  <c r="AS206" i="1"/>
  <c r="AU206" i="1"/>
  <c r="AK206" i="1"/>
  <c r="AJ206" i="1"/>
  <c r="AR206" i="1"/>
  <c r="AM206" i="1"/>
  <c r="AN206" i="1"/>
  <c r="AP206" i="1"/>
  <c r="AW206" i="1"/>
  <c r="AQ206" i="1"/>
  <c r="AK170" i="1"/>
  <c r="AM170" i="1"/>
  <c r="AW170" i="1" s="1"/>
  <c r="AI170" i="1"/>
  <c r="AU170" i="1" s="1"/>
  <c r="AL170" i="1"/>
  <c r="AV170" i="1" s="1"/>
  <c r="AJ170" i="1"/>
  <c r="AJ134" i="1"/>
  <c r="AL134" i="1"/>
  <c r="AV134" i="1"/>
  <c r="AW134" i="1"/>
  <c r="AI134" i="1"/>
  <c r="AK134" i="1"/>
  <c r="AU134" i="1" s="1"/>
  <c r="AM134" i="1"/>
  <c r="AI98" i="1"/>
  <c r="AJ98" i="1"/>
  <c r="AU98" i="1"/>
  <c r="AL98" i="1"/>
  <c r="AV98" i="1" s="1"/>
  <c r="AK98" i="1"/>
  <c r="AM98" i="1" s="1"/>
  <c r="AW98" i="1" s="1"/>
  <c r="AJ62" i="1"/>
  <c r="AI62" i="1"/>
  <c r="AK62" i="1"/>
  <c r="AL62" i="1"/>
  <c r="AV62" i="1" s="1"/>
  <c r="AJ26" i="1"/>
  <c r="AL26" i="1"/>
  <c r="AV26" i="1" s="1"/>
  <c r="AK26" i="1"/>
  <c r="AI26" i="1"/>
  <c r="AU26" i="1" s="1"/>
  <c r="AI117" i="1"/>
  <c r="AU117" i="1" s="1"/>
  <c r="AL117" i="1"/>
  <c r="AV117" i="1" s="1"/>
  <c r="AJ117" i="1"/>
  <c r="AK117" i="1"/>
  <c r="AM117" i="1" s="1"/>
  <c r="AW117" i="1" s="1"/>
  <c r="AJ247" i="1"/>
  <c r="AL247" i="1"/>
  <c r="AO247" i="1"/>
  <c r="AK247" i="1"/>
  <c r="AV247" i="1"/>
  <c r="AR247" i="1"/>
  <c r="AQ247" i="1"/>
  <c r="AS247" i="1"/>
  <c r="AW247" i="1"/>
  <c r="AM247" i="1"/>
  <c r="AI247" i="1"/>
  <c r="AP247" i="1"/>
  <c r="AU247" i="1"/>
  <c r="AN247" i="1"/>
  <c r="AT247" i="1"/>
  <c r="AK211" i="1"/>
  <c r="AV211" i="1"/>
  <c r="AL211" i="1"/>
  <c r="AQ211" i="1"/>
  <c r="AR211" i="1"/>
  <c r="AW211" i="1"/>
  <c r="AS211" i="1"/>
  <c r="AI211" i="1"/>
  <c r="AJ211" i="1"/>
  <c r="AP211" i="1"/>
  <c r="AT211" i="1"/>
  <c r="AO211" i="1"/>
  <c r="AU211" i="1"/>
  <c r="AM211" i="1"/>
  <c r="AN211" i="1"/>
  <c r="AK175" i="1"/>
  <c r="AI175" i="1"/>
  <c r="AL175" i="1"/>
  <c r="AV175" i="1"/>
  <c r="AJ175" i="1"/>
  <c r="AM175" i="1" s="1"/>
  <c r="AW175" i="1" s="1"/>
  <c r="AL139" i="1"/>
  <c r="AV139" i="1" s="1"/>
  <c r="AK139" i="1"/>
  <c r="AU139" i="1"/>
  <c r="AI139" i="1"/>
  <c r="AJ139" i="1"/>
  <c r="AM139" i="1" s="1"/>
  <c r="AW139" i="1" s="1"/>
  <c r="AJ103" i="1"/>
  <c r="AI103" i="1"/>
  <c r="AK103" i="1"/>
  <c r="AL103" i="1"/>
  <c r="AV103" i="1" s="1"/>
  <c r="AM103" i="1"/>
  <c r="AW103" i="1"/>
  <c r="AL67" i="1"/>
  <c r="AK67" i="1"/>
  <c r="AM67" i="1" s="1"/>
  <c r="AW67" i="1"/>
  <c r="AJ67" i="1"/>
  <c r="AV67" i="1"/>
  <c r="AI67" i="1"/>
  <c r="AU67" i="1"/>
  <c r="AJ31" i="1"/>
  <c r="AL31" i="1"/>
  <c r="AV31" i="1" s="1"/>
  <c r="AK31" i="1"/>
  <c r="AI31" i="1"/>
  <c r="AM165" i="1"/>
  <c r="AW165" i="1" s="1"/>
  <c r="AV165" i="1"/>
  <c r="AJ165" i="1"/>
  <c r="AL165" i="1"/>
  <c r="AK165" i="1"/>
  <c r="AU165" i="1"/>
  <c r="AI165" i="1"/>
  <c r="AV258" i="1"/>
  <c r="AM258" i="1"/>
  <c r="AW258" i="1"/>
  <c r="AJ258" i="1"/>
  <c r="AI258" i="1"/>
  <c r="AT258" i="1"/>
  <c r="AR258" i="1"/>
  <c r="AQ258" i="1"/>
  <c r="AK258" i="1"/>
  <c r="AS258" i="1"/>
  <c r="AL258" i="1"/>
  <c r="AU258" i="1"/>
  <c r="AP258" i="1"/>
  <c r="AN258" i="1"/>
  <c r="AO258" i="1"/>
  <c r="AN222" i="1"/>
  <c r="AW222" i="1"/>
  <c r="AS222" i="1"/>
  <c r="AL222" i="1"/>
  <c r="AU222" i="1"/>
  <c r="AT222" i="1"/>
  <c r="AV222" i="1"/>
  <c r="AJ222" i="1"/>
  <c r="AM222" i="1"/>
  <c r="AQ222" i="1"/>
  <c r="AO222" i="1"/>
  <c r="AI222" i="1"/>
  <c r="AR222" i="1"/>
  <c r="AP222" i="1"/>
  <c r="AK222" i="1"/>
  <c r="AW186" i="1"/>
  <c r="AK186" i="1"/>
  <c r="AJ186" i="1"/>
  <c r="AM186" i="1" s="1"/>
  <c r="AI186" i="1"/>
  <c r="AL186" i="1"/>
  <c r="AV186" i="1" s="1"/>
  <c r="AM150" i="1"/>
  <c r="AW150" i="1" s="1"/>
  <c r="AI150" i="1"/>
  <c r="AU150" i="1" s="1"/>
  <c r="AK150" i="1"/>
  <c r="AL150" i="1"/>
  <c r="AV150" i="1"/>
  <c r="AJ150" i="1"/>
  <c r="AK114" i="1"/>
  <c r="AJ114" i="1"/>
  <c r="AI114" i="1"/>
  <c r="AL114" i="1"/>
  <c r="AV114" i="1" s="1"/>
  <c r="AM114" i="1"/>
  <c r="AW114" i="1" s="1"/>
  <c r="AK78" i="1"/>
  <c r="AJ78" i="1"/>
  <c r="AM78" i="1" s="1"/>
  <c r="AI78" i="1"/>
  <c r="AW78" i="1"/>
  <c r="AL78" i="1"/>
  <c r="AV78" i="1" s="1"/>
  <c r="AI42" i="1"/>
  <c r="AL42" i="1"/>
  <c r="AV42" i="1" s="1"/>
  <c r="AK42" i="1"/>
  <c r="AJ42" i="1"/>
  <c r="AM42" i="1" s="1"/>
  <c r="AW42" i="1" s="1"/>
  <c r="AJ219" i="1"/>
  <c r="AI219" i="1"/>
  <c r="AW219" i="1"/>
  <c r="AP219" i="1"/>
  <c r="AS219" i="1"/>
  <c r="AU219" i="1"/>
  <c r="AR219" i="1"/>
  <c r="AM219" i="1"/>
  <c r="AN219" i="1"/>
  <c r="AO219" i="1"/>
  <c r="AT219" i="1"/>
  <c r="AK219" i="1"/>
  <c r="AV219" i="1"/>
  <c r="AQ219" i="1"/>
  <c r="AL219" i="1"/>
  <c r="AL33" i="1"/>
  <c r="AV33" i="1" s="1"/>
  <c r="AK33" i="1"/>
  <c r="AJ33" i="1"/>
  <c r="AM33" i="1" s="1"/>
  <c r="AW33" i="1" s="1"/>
  <c r="AI33" i="1"/>
  <c r="AJ233" i="1"/>
  <c r="AU233" i="1"/>
  <c r="AR233" i="1"/>
  <c r="AV233" i="1"/>
  <c r="AI233" i="1"/>
  <c r="AN233" i="1"/>
  <c r="AP233" i="1"/>
  <c r="AS233" i="1"/>
  <c r="AK233" i="1"/>
  <c r="AT233" i="1"/>
  <c r="AQ233" i="1"/>
  <c r="AW233" i="1"/>
  <c r="AL233" i="1"/>
  <c r="AM233" i="1"/>
  <c r="AO233" i="1"/>
  <c r="AU197" i="1"/>
  <c r="AL197" i="1"/>
  <c r="AN197" i="1"/>
  <c r="AM197" i="1"/>
  <c r="AJ197" i="1"/>
  <c r="AO197" i="1"/>
  <c r="AS197" i="1"/>
  <c r="AP197" i="1"/>
  <c r="AK197" i="1"/>
  <c r="AI197" i="1"/>
  <c r="AT197" i="1"/>
  <c r="AQ197" i="1"/>
  <c r="AW197" i="1"/>
  <c r="AR197" i="1"/>
  <c r="AV197" i="1"/>
  <c r="AI161" i="1"/>
  <c r="AM161" i="1"/>
  <c r="AW161" i="1" s="1"/>
  <c r="AU161" i="1"/>
  <c r="AK161" i="1"/>
  <c r="AV161" i="1"/>
  <c r="AJ161" i="1"/>
  <c r="AL161" i="1"/>
  <c r="AJ125" i="1"/>
  <c r="AM125" i="1" s="1"/>
  <c r="AW125" i="1" s="1"/>
  <c r="AK125" i="1"/>
  <c r="AI125" i="1"/>
  <c r="AL125" i="1"/>
  <c r="AV125" i="1" s="1"/>
  <c r="AU125" i="1"/>
  <c r="AK89" i="1"/>
  <c r="AM89" i="1" s="1"/>
  <c r="AW89" i="1" s="1"/>
  <c r="AL89" i="1"/>
  <c r="AV89" i="1" s="1"/>
  <c r="AJ89" i="1"/>
  <c r="AI89" i="1"/>
  <c r="AI53" i="1"/>
  <c r="AK53" i="1"/>
  <c r="AL53" i="1"/>
  <c r="AJ53" i="1"/>
  <c r="AV53" i="1"/>
  <c r="AL17" i="1"/>
  <c r="AV17" i="1" s="1"/>
  <c r="AI17" i="1"/>
  <c r="AU17" i="1" s="1"/>
  <c r="AJ17" i="1"/>
  <c r="AK17" i="1"/>
  <c r="AM81" i="1"/>
  <c r="AW81" i="1" s="1"/>
  <c r="AJ81" i="1"/>
  <c r="AL81" i="1"/>
  <c r="AV81" i="1" s="1"/>
  <c r="AI81" i="1"/>
  <c r="AU81" i="1" s="1"/>
  <c r="AK81" i="1"/>
  <c r="AW244" i="1"/>
  <c r="AT244" i="1"/>
  <c r="AS244" i="1"/>
  <c r="AK244" i="1"/>
  <c r="AU244" i="1"/>
  <c r="AR244" i="1"/>
  <c r="AO244" i="1"/>
  <c r="AJ244" i="1"/>
  <c r="AQ244" i="1"/>
  <c r="AV244" i="1"/>
  <c r="AN244" i="1"/>
  <c r="AP244" i="1"/>
  <c r="AI244" i="1"/>
  <c r="AL244" i="1"/>
  <c r="AM244" i="1"/>
  <c r="AQ208" i="1"/>
  <c r="AV208" i="1"/>
  <c r="AJ208" i="1"/>
  <c r="AM208" i="1"/>
  <c r="AP208" i="1"/>
  <c r="AW208" i="1"/>
  <c r="AN208" i="1"/>
  <c r="AS208" i="1"/>
  <c r="AO208" i="1"/>
  <c r="AT208" i="1"/>
  <c r="AI208" i="1"/>
  <c r="AU208" i="1"/>
  <c r="AL208" i="1"/>
  <c r="AK208" i="1"/>
  <c r="AR208" i="1"/>
  <c r="AI172" i="1"/>
  <c r="AU172" i="1" s="1"/>
  <c r="AJ172" i="1"/>
  <c r="AK172" i="1"/>
  <c r="AM172" i="1" s="1"/>
  <c r="AW172" i="1" s="1"/>
  <c r="AL172" i="1"/>
  <c r="AV172" i="1" s="1"/>
  <c r="AJ136" i="1"/>
  <c r="AI136" i="1"/>
  <c r="AM136" i="1"/>
  <c r="AW136" i="1" s="1"/>
  <c r="AV136" i="1"/>
  <c r="AK136" i="1"/>
  <c r="AL136" i="1"/>
  <c r="AJ100" i="1"/>
  <c r="AI100" i="1"/>
  <c r="AU100" i="1" s="1"/>
  <c r="AM100" i="1"/>
  <c r="AW100" i="1" s="1"/>
  <c r="AL100" i="1"/>
  <c r="AV100" i="1" s="1"/>
  <c r="AK100" i="1"/>
  <c r="AJ64" i="1"/>
  <c r="AM64" i="1" s="1"/>
  <c r="AW64" i="1" s="1"/>
  <c r="AI64" i="1"/>
  <c r="AL64" i="1"/>
  <c r="AV64" i="1" s="1"/>
  <c r="AK64" i="1"/>
  <c r="AK28" i="1"/>
  <c r="AM28" i="1" s="1"/>
  <c r="AW28" i="1" s="1"/>
  <c r="AL28" i="1"/>
  <c r="AV28" i="1" s="1"/>
  <c r="AI28" i="1"/>
  <c r="AJ28" i="1"/>
  <c r="AU28" i="1" s="1"/>
  <c r="AI263" i="1"/>
  <c r="AO263" i="1"/>
  <c r="AJ263" i="1"/>
  <c r="AW263" i="1"/>
  <c r="AL263" i="1"/>
  <c r="AT263" i="1"/>
  <c r="AQ263" i="1"/>
  <c r="AV263" i="1"/>
  <c r="AM263" i="1"/>
  <c r="AN263" i="1"/>
  <c r="AU263" i="1"/>
  <c r="AS263" i="1"/>
  <c r="AK263" i="1"/>
  <c r="AR263" i="1"/>
  <c r="AP263" i="1"/>
  <c r="AN227" i="1"/>
  <c r="AO227" i="1"/>
  <c r="AV227" i="1"/>
  <c r="AM227" i="1"/>
  <c r="AR227" i="1"/>
  <c r="AK227" i="1"/>
  <c r="AT227" i="1"/>
  <c r="AI227" i="1"/>
  <c r="AW227" i="1"/>
  <c r="AJ227" i="1"/>
  <c r="AP227" i="1"/>
  <c r="AS227" i="1"/>
  <c r="AQ227" i="1"/>
  <c r="AU227" i="1"/>
  <c r="AL227" i="1"/>
  <c r="AW191" i="1"/>
  <c r="AU191" i="1"/>
  <c r="AP191" i="1"/>
  <c r="AR191" i="1"/>
  <c r="AN191" i="1"/>
  <c r="AI191" i="1"/>
  <c r="AM191" i="1"/>
  <c r="AV191" i="1"/>
  <c r="AT191" i="1"/>
  <c r="AL191" i="1"/>
  <c r="AK191" i="1"/>
  <c r="AO191" i="1"/>
  <c r="AQ191" i="1"/>
  <c r="AS191" i="1"/>
  <c r="AJ191" i="1"/>
  <c r="AI155" i="1"/>
  <c r="AU155" i="1" s="1"/>
  <c r="AK155" i="1"/>
  <c r="AL155" i="1"/>
  <c r="AV155" i="1"/>
  <c r="AJ155" i="1"/>
  <c r="AM155" i="1" s="1"/>
  <c r="AW155" i="1" s="1"/>
  <c r="AL119" i="1"/>
  <c r="AV119" i="1" s="1"/>
  <c r="AI119" i="1"/>
  <c r="AJ119" i="1"/>
  <c r="AU119" i="1" s="1"/>
  <c r="AK119" i="1"/>
  <c r="AL83" i="1"/>
  <c r="AK83" i="1"/>
  <c r="AJ83" i="1"/>
  <c r="AU83" i="1" s="1"/>
  <c r="AV83" i="1"/>
  <c r="AI83" i="1"/>
  <c r="AJ47" i="1"/>
  <c r="AM47" i="1" s="1"/>
  <c r="AW47" i="1" s="1"/>
  <c r="AK47" i="1"/>
  <c r="AI47" i="1"/>
  <c r="AL47" i="1"/>
  <c r="AV47" i="1" s="1"/>
  <c r="AN237" i="1"/>
  <c r="AS237" i="1"/>
  <c r="AQ237" i="1"/>
  <c r="AP237" i="1"/>
  <c r="AO237" i="1"/>
  <c r="AI237" i="1"/>
  <c r="AV237" i="1"/>
  <c r="AL237" i="1"/>
  <c r="AU237" i="1"/>
  <c r="AM237" i="1"/>
  <c r="AR237" i="1"/>
  <c r="AK237" i="1"/>
  <c r="AW237" i="1"/>
  <c r="AT237" i="1"/>
  <c r="AJ237" i="1"/>
  <c r="AI51" i="1"/>
  <c r="AU51" i="1" s="1"/>
  <c r="AK51" i="1"/>
  <c r="AL51" i="1"/>
  <c r="AJ51" i="1"/>
  <c r="AV51" i="1"/>
  <c r="AM51" i="1"/>
  <c r="AW51" i="1" s="1"/>
  <c r="AV238" i="1"/>
  <c r="AW238" i="1"/>
  <c r="AJ238" i="1"/>
  <c r="AR238" i="1"/>
  <c r="AM238" i="1"/>
  <c r="AI238" i="1"/>
  <c r="AU238" i="1"/>
  <c r="AS238" i="1"/>
  <c r="AN238" i="1"/>
  <c r="AK238" i="1"/>
  <c r="AT238" i="1"/>
  <c r="AL238" i="1"/>
  <c r="AQ238" i="1"/>
  <c r="AP238" i="1"/>
  <c r="AO238" i="1"/>
  <c r="AT202" i="1"/>
  <c r="AU202" i="1"/>
  <c r="AI202" i="1"/>
  <c r="AK202" i="1"/>
  <c r="AJ202" i="1"/>
  <c r="AW202" i="1"/>
  <c r="AR202" i="1"/>
  <c r="AO202" i="1"/>
  <c r="AP202" i="1"/>
  <c r="AQ202" i="1"/>
  <c r="AN202" i="1"/>
  <c r="AS202" i="1"/>
  <c r="AM202" i="1"/>
  <c r="AV202" i="1"/>
  <c r="AL202" i="1"/>
  <c r="AU166" i="1"/>
  <c r="AI166" i="1"/>
  <c r="AJ166" i="1"/>
  <c r="AM166" i="1" s="1"/>
  <c r="AW166" i="1" s="1"/>
  <c r="AK166" i="1"/>
  <c r="AL166" i="1"/>
  <c r="AV166" i="1" s="1"/>
  <c r="AU130" i="1"/>
  <c r="AJ130" i="1"/>
  <c r="AK130" i="1"/>
  <c r="AM130" i="1"/>
  <c r="AW130" i="1" s="1"/>
  <c r="AL130" i="1"/>
  <c r="AI130" i="1"/>
  <c r="AV130" i="1"/>
  <c r="AM94" i="1"/>
  <c r="AW94" i="1" s="1"/>
  <c r="AJ94" i="1"/>
  <c r="AK94" i="1"/>
  <c r="AI94" i="1"/>
  <c r="AU94" i="1" s="1"/>
  <c r="AL94" i="1"/>
  <c r="AV94" i="1" s="1"/>
  <c r="AL58" i="1"/>
  <c r="AV58" i="1" s="1"/>
  <c r="AJ58" i="1"/>
  <c r="AK58" i="1"/>
  <c r="AI58" i="1"/>
  <c r="AI22" i="1"/>
  <c r="AK22" i="1"/>
  <c r="AL22" i="1"/>
  <c r="AV22" i="1" s="1"/>
  <c r="AJ22" i="1"/>
  <c r="AL182" i="1"/>
  <c r="AI182" i="1"/>
  <c r="AU182" i="1" s="1"/>
  <c r="AK182" i="1"/>
  <c r="AM182" i="1" s="1"/>
  <c r="AW182" i="1" s="1"/>
  <c r="AJ182" i="1"/>
  <c r="AV182" i="1"/>
  <c r="AK74" i="1"/>
  <c r="AJ74" i="1"/>
  <c r="AM74" i="1"/>
  <c r="AW74" i="1" s="1"/>
  <c r="AI74" i="1"/>
  <c r="AU74" i="1" s="1"/>
  <c r="AL74" i="1"/>
  <c r="AV74" i="1" s="1"/>
  <c r="AU110" i="1"/>
  <c r="AK63" i="1"/>
  <c r="AV63" i="1"/>
  <c r="AI63" i="1"/>
  <c r="AU63" i="1" s="1"/>
  <c r="AL63" i="1"/>
  <c r="AM63" i="1"/>
  <c r="AJ63" i="1"/>
  <c r="AW63" i="1"/>
  <c r="AN200" i="1"/>
  <c r="AQ200" i="1"/>
  <c r="AV200" i="1"/>
  <c r="AT200" i="1"/>
  <c r="AP200" i="1"/>
  <c r="AK200" i="1"/>
  <c r="AI200" i="1"/>
  <c r="AM200" i="1"/>
  <c r="AO200" i="1"/>
  <c r="AR200" i="1"/>
  <c r="AL200" i="1"/>
  <c r="AU200" i="1"/>
  <c r="AS200" i="1"/>
  <c r="AJ200" i="1"/>
  <c r="AW200" i="1"/>
  <c r="AI128" i="1"/>
  <c r="AJ128" i="1"/>
  <c r="AU128" i="1" s="1"/>
  <c r="AK128" i="1"/>
  <c r="AM128" i="1" s="1"/>
  <c r="AW128" i="1" s="1"/>
  <c r="AL128" i="1"/>
  <c r="AV128" i="1"/>
  <c r="AL56" i="1"/>
  <c r="AV56" i="1"/>
  <c r="AI56" i="1"/>
  <c r="AJ56" i="1"/>
  <c r="AK56" i="1"/>
  <c r="AK87" i="1"/>
  <c r="AU87" i="1" s="1"/>
  <c r="AL87" i="1"/>
  <c r="AJ87" i="1"/>
  <c r="AM87" i="1" s="1"/>
  <c r="AW87" i="1" s="1"/>
  <c r="AI87" i="1"/>
  <c r="AV87" i="1"/>
  <c r="AP205" i="1"/>
  <c r="AR205" i="1"/>
  <c r="AO205" i="1"/>
  <c r="AK205" i="1"/>
  <c r="AJ205" i="1"/>
  <c r="AN205" i="1"/>
  <c r="AQ205" i="1"/>
  <c r="AS205" i="1"/>
  <c r="AI205" i="1"/>
  <c r="AW205" i="1"/>
  <c r="AU205" i="1"/>
  <c r="AL205" i="1"/>
  <c r="AV205" i="1"/>
  <c r="AT205" i="1"/>
  <c r="AM205" i="1"/>
  <c r="AK133" i="1"/>
  <c r="AJ133" i="1"/>
  <c r="AU133" i="1" s="1"/>
  <c r="AM133" i="1"/>
  <c r="AW133" i="1" s="1"/>
  <c r="AL133" i="1"/>
  <c r="AV133" i="1" s="1"/>
  <c r="AI133" i="1"/>
  <c r="AL97" i="1"/>
  <c r="AV97" i="1" s="1"/>
  <c r="AI97" i="1"/>
  <c r="AU97" i="1"/>
  <c r="AK97" i="1"/>
  <c r="AJ97" i="1"/>
  <c r="AM97" i="1" s="1"/>
  <c r="AW97" i="1" s="1"/>
  <c r="AK61" i="1"/>
  <c r="AM61" i="1" s="1"/>
  <c r="AW61" i="1" s="1"/>
  <c r="AL61" i="1"/>
  <c r="AJ61" i="1"/>
  <c r="AV61" i="1"/>
  <c r="AI61" i="1"/>
  <c r="AK25" i="1"/>
  <c r="AL25" i="1"/>
  <c r="AV25" i="1" s="1"/>
  <c r="AI25" i="1"/>
  <c r="AJ25" i="1"/>
  <c r="AM135" i="1"/>
  <c r="AW135" i="1" s="1"/>
  <c r="AI135" i="1"/>
  <c r="AL135" i="1"/>
  <c r="AV135" i="1" s="1"/>
  <c r="AJ135" i="1"/>
  <c r="AK135" i="1"/>
  <c r="AI252" i="1"/>
  <c r="AQ252" i="1"/>
  <c r="AK252" i="1"/>
  <c r="AJ252" i="1"/>
  <c r="AO252" i="1"/>
  <c r="AP252" i="1"/>
  <c r="AN252" i="1"/>
  <c r="AL252" i="1"/>
  <c r="AT252" i="1"/>
  <c r="AV252" i="1"/>
  <c r="AM252" i="1"/>
  <c r="AU252" i="1"/>
  <c r="AW252" i="1"/>
  <c r="AS252" i="1"/>
  <c r="AR252" i="1"/>
  <c r="AU216" i="1"/>
  <c r="AR216" i="1"/>
  <c r="AP216" i="1"/>
  <c r="AW216" i="1"/>
  <c r="AN216" i="1"/>
  <c r="AQ216" i="1"/>
  <c r="AO216" i="1"/>
  <c r="AT216" i="1"/>
  <c r="AI216" i="1"/>
  <c r="AM216" i="1"/>
  <c r="AJ216" i="1"/>
  <c r="AL216" i="1"/>
  <c r="AV216" i="1"/>
  <c r="AS216" i="1"/>
  <c r="AK216" i="1"/>
  <c r="AK180" i="1"/>
  <c r="AL180" i="1"/>
  <c r="AV180" i="1" s="1"/>
  <c r="AJ180" i="1"/>
  <c r="AM180" i="1" s="1"/>
  <c r="AW180" i="1" s="1"/>
  <c r="AI180" i="1"/>
  <c r="AW144" i="1"/>
  <c r="AI144" i="1"/>
  <c r="AV144" i="1"/>
  <c r="AU144" i="1"/>
  <c r="AL144" i="1"/>
  <c r="AJ144" i="1"/>
  <c r="AK144" i="1"/>
  <c r="AM144" i="1"/>
  <c r="AI108" i="1"/>
  <c r="AJ108" i="1"/>
  <c r="AM108" i="1" s="1"/>
  <c r="AV108" i="1"/>
  <c r="AW108" i="1"/>
  <c r="AK108" i="1"/>
  <c r="AU108" i="1"/>
  <c r="AL108" i="1"/>
  <c r="AL72" i="1"/>
  <c r="AV72" i="1" s="1"/>
  <c r="AK72" i="1"/>
  <c r="AJ72" i="1"/>
  <c r="AI72" i="1"/>
  <c r="AL36" i="1"/>
  <c r="AV36" i="1" s="1"/>
  <c r="AK36" i="1"/>
  <c r="AI36" i="1"/>
  <c r="AJ36" i="1"/>
  <c r="AK189" i="1"/>
  <c r="AU189" i="1" s="1"/>
  <c r="AJ189" i="1"/>
  <c r="AL189" i="1"/>
  <c r="AV189" i="1" s="1"/>
  <c r="AI189" i="1"/>
  <c r="AM189" i="1"/>
  <c r="AW189" i="1" s="1"/>
  <c r="AS207" i="1"/>
  <c r="AV207" i="1"/>
  <c r="AK207" i="1"/>
  <c r="AI207" i="1"/>
  <c r="AP207" i="1"/>
  <c r="AW207" i="1"/>
  <c r="AM207" i="1"/>
  <c r="AL207" i="1"/>
  <c r="AJ207" i="1"/>
  <c r="AR207" i="1"/>
  <c r="AU207" i="1"/>
  <c r="AN207" i="1"/>
  <c r="AO207" i="1"/>
  <c r="AQ207" i="1"/>
  <c r="AT207" i="1"/>
  <c r="AQ230" i="1"/>
  <c r="AV230" i="1"/>
  <c r="AU230" i="1"/>
  <c r="AK230" i="1"/>
  <c r="AP230" i="1"/>
  <c r="AR230" i="1"/>
  <c r="AI230" i="1"/>
  <c r="AN230" i="1"/>
  <c r="AJ230" i="1"/>
  <c r="AT230" i="1"/>
  <c r="AM230" i="1"/>
  <c r="AL230" i="1"/>
  <c r="AW230" i="1"/>
  <c r="AS230" i="1"/>
  <c r="AO230" i="1"/>
  <c r="AL158" i="1"/>
  <c r="AV158" i="1" s="1"/>
  <c r="AJ158" i="1"/>
  <c r="AM158" i="1" s="1"/>
  <c r="AW158" i="1" s="1"/>
  <c r="AK158" i="1"/>
  <c r="AI158" i="1"/>
  <c r="AI86" i="1"/>
  <c r="AK86" i="1"/>
  <c r="AJ86" i="1"/>
  <c r="AL86" i="1"/>
  <c r="AV86" i="1"/>
  <c r="AM86" i="1"/>
  <c r="AW86" i="1" s="1"/>
  <c r="AL50" i="1"/>
  <c r="AV50" i="1"/>
  <c r="AK50" i="1"/>
  <c r="AI50" i="1"/>
  <c r="AU50" i="1" s="1"/>
  <c r="AJ50" i="1"/>
  <c r="AQ243" i="1"/>
  <c r="AI243" i="1"/>
  <c r="AT243" i="1"/>
  <c r="AK243" i="1"/>
  <c r="AU243" i="1"/>
  <c r="AL243" i="1"/>
  <c r="AV243" i="1"/>
  <c r="AS243" i="1"/>
  <c r="AJ243" i="1"/>
  <c r="AR243" i="1"/>
  <c r="AM243" i="1"/>
  <c r="AN243" i="1"/>
  <c r="AW243" i="1"/>
  <c r="AP243" i="1"/>
  <c r="AO243" i="1"/>
  <c r="AV57" i="1"/>
  <c r="AJ57" i="1"/>
  <c r="AK57" i="1"/>
  <c r="AM57" i="1" s="1"/>
  <c r="AW57" i="1" s="1"/>
  <c r="AI57" i="1"/>
  <c r="AU57" i="1" s="1"/>
  <c r="AL57" i="1"/>
  <c r="AS235" i="1"/>
  <c r="AP235" i="1"/>
  <c r="AO235" i="1"/>
  <c r="AN235" i="1"/>
  <c r="AQ235" i="1"/>
  <c r="AM235" i="1"/>
  <c r="AW235" i="1"/>
  <c r="AR235" i="1"/>
  <c r="AI235" i="1"/>
  <c r="AJ235" i="1"/>
  <c r="AV235" i="1"/>
  <c r="AT235" i="1"/>
  <c r="AL235" i="1"/>
  <c r="AK235" i="1"/>
  <c r="AU235" i="1"/>
  <c r="AO199" i="1"/>
  <c r="AI199" i="1"/>
  <c r="AN199" i="1"/>
  <c r="AJ199" i="1"/>
  <c r="AK199" i="1"/>
  <c r="AV199" i="1"/>
  <c r="AL199" i="1"/>
  <c r="AQ199" i="1"/>
  <c r="AR199" i="1"/>
  <c r="AP199" i="1"/>
  <c r="AW199" i="1"/>
  <c r="AS199" i="1"/>
  <c r="AM199" i="1"/>
  <c r="AT199" i="1"/>
  <c r="AU199" i="1"/>
  <c r="AM163" i="1"/>
  <c r="AW163" i="1" s="1"/>
  <c r="AI163" i="1"/>
  <c r="AU163" i="1" s="1"/>
  <c r="AJ163" i="1"/>
  <c r="AL163" i="1"/>
  <c r="AV163" i="1" s="1"/>
  <c r="AK163" i="1"/>
  <c r="AI127" i="1"/>
  <c r="AU127" i="1" s="1"/>
  <c r="AM127" i="1"/>
  <c r="AW127" i="1" s="1"/>
  <c r="AV127" i="1"/>
  <c r="AL127" i="1"/>
  <c r="AJ127" i="1"/>
  <c r="AK127" i="1"/>
  <c r="AI91" i="1"/>
  <c r="AJ91" i="1"/>
  <c r="AM91" i="1"/>
  <c r="AW91" i="1" s="1"/>
  <c r="AL91" i="1"/>
  <c r="AK91" i="1"/>
  <c r="AK55" i="1"/>
  <c r="AJ55" i="1"/>
  <c r="AM55" i="1" s="1"/>
  <c r="AW55" i="1" s="1"/>
  <c r="AL55" i="1"/>
  <c r="AV55" i="1" s="1"/>
  <c r="AI55" i="1"/>
  <c r="AL19" i="1"/>
  <c r="AV19" i="1" s="1"/>
  <c r="AK19" i="1"/>
  <c r="AI19" i="1"/>
  <c r="AJ19" i="1"/>
  <c r="AJ99" i="1"/>
  <c r="AU99" i="1" s="1"/>
  <c r="AL99" i="1"/>
  <c r="AV99" i="1" s="1"/>
  <c r="AK99" i="1"/>
  <c r="AI99" i="1"/>
  <c r="AM246" i="1"/>
  <c r="AO246" i="1"/>
  <c r="AT246" i="1"/>
  <c r="AS246" i="1"/>
  <c r="AI246" i="1"/>
  <c r="AV246" i="1"/>
  <c r="AP246" i="1"/>
  <c r="AR246" i="1"/>
  <c r="AW246" i="1"/>
  <c r="AN246" i="1"/>
  <c r="AK246" i="1"/>
  <c r="AJ246" i="1"/>
  <c r="AU246" i="1"/>
  <c r="AQ246" i="1"/>
  <c r="AL246" i="1"/>
  <c r="AN210" i="1"/>
  <c r="AW210" i="1"/>
  <c r="AM210" i="1"/>
  <c r="AP210" i="1"/>
  <c r="AO210" i="1"/>
  <c r="AS210" i="1"/>
  <c r="AR210" i="1"/>
  <c r="AT210" i="1"/>
  <c r="AK210" i="1"/>
  <c r="AJ210" i="1"/>
  <c r="AU210" i="1"/>
  <c r="AQ210" i="1"/>
  <c r="AL210" i="1"/>
  <c r="AI210" i="1"/>
  <c r="AV210" i="1"/>
  <c r="AI174" i="1"/>
  <c r="AJ174" i="1"/>
  <c r="AK174" i="1"/>
  <c r="AL174" i="1"/>
  <c r="AV174" i="1" s="1"/>
  <c r="AJ138" i="1"/>
  <c r="AI138" i="1"/>
  <c r="AK138" i="1"/>
  <c r="AL138" i="1"/>
  <c r="AV138" i="1" s="1"/>
  <c r="AM138" i="1"/>
  <c r="AW138" i="1" s="1"/>
  <c r="AK102" i="1"/>
  <c r="AJ102" i="1"/>
  <c r="AV102" i="1"/>
  <c r="AI102" i="1"/>
  <c r="AU102" i="1" s="1"/>
  <c r="AM102" i="1"/>
  <c r="AW102" i="1" s="1"/>
  <c r="AL102" i="1"/>
  <c r="AV66" i="1"/>
  <c r="AJ66" i="1"/>
  <c r="AM66" i="1" s="1"/>
  <c r="AW66" i="1" s="1"/>
  <c r="AU66" i="1"/>
  <c r="AL66" i="1"/>
  <c r="AI66" i="1"/>
  <c r="AK66" i="1"/>
  <c r="AK30" i="1"/>
  <c r="AI30" i="1"/>
  <c r="AL30" i="1"/>
  <c r="AV30" i="1" s="1"/>
  <c r="AJ30" i="1"/>
  <c r="AK159" i="1"/>
  <c r="AL159" i="1"/>
  <c r="AV159" i="1" s="1"/>
  <c r="AU159" i="1"/>
  <c r="AI159" i="1"/>
  <c r="AJ159" i="1"/>
  <c r="AM159" i="1"/>
  <c r="AW159" i="1" s="1"/>
  <c r="AT257" i="1"/>
  <c r="AL257" i="1"/>
  <c r="AU257" i="1"/>
  <c r="AW257" i="1"/>
  <c r="AV257" i="1"/>
  <c r="AQ257" i="1"/>
  <c r="AO257" i="1"/>
  <c r="AR257" i="1"/>
  <c r="AP257" i="1"/>
  <c r="AI257" i="1"/>
  <c r="AJ257" i="1"/>
  <c r="AS257" i="1"/>
  <c r="AK257" i="1"/>
  <c r="AM257" i="1"/>
  <c r="AN257" i="1"/>
  <c r="AW221" i="1"/>
  <c r="AS221" i="1"/>
  <c r="AV221" i="1"/>
  <c r="AP221" i="1"/>
  <c r="AM221" i="1"/>
  <c r="AQ221" i="1"/>
  <c r="AJ221" i="1"/>
  <c r="AT221" i="1"/>
  <c r="AR221" i="1"/>
  <c r="AL221" i="1"/>
  <c r="AK221" i="1"/>
  <c r="AI221" i="1"/>
  <c r="AO221" i="1"/>
  <c r="AU221" i="1"/>
  <c r="AN221" i="1"/>
  <c r="AW185" i="1"/>
  <c r="AL185" i="1"/>
  <c r="AJ185" i="1"/>
  <c r="AK185" i="1"/>
  <c r="AM185" i="1"/>
  <c r="AU185" i="1"/>
  <c r="AI185" i="1"/>
  <c r="AV185" i="1"/>
  <c r="AK149" i="1"/>
  <c r="AL149" i="1"/>
  <c r="AV149" i="1"/>
  <c r="AI149" i="1"/>
  <c r="AW149" i="1"/>
  <c r="AJ149" i="1"/>
  <c r="AU149" i="1" s="1"/>
  <c r="AM149" i="1"/>
  <c r="AL113" i="1"/>
  <c r="AJ113" i="1"/>
  <c r="AM113" i="1" s="1"/>
  <c r="AW113" i="1" s="1"/>
  <c r="AI113" i="1"/>
  <c r="AU113" i="1" s="1"/>
  <c r="AV113" i="1"/>
  <c r="AK113" i="1"/>
  <c r="AK77" i="1"/>
  <c r="AJ77" i="1"/>
  <c r="AM77" i="1" s="1"/>
  <c r="AW77" i="1" s="1"/>
  <c r="AL77" i="1"/>
  <c r="AV77" i="1" s="1"/>
  <c r="AU77" i="1"/>
  <c r="AI77" i="1"/>
  <c r="AL41" i="1"/>
  <c r="AV41" i="1" s="1"/>
  <c r="AK41" i="1"/>
  <c r="AI41" i="1"/>
  <c r="AJ41" i="1"/>
  <c r="AK201" i="1"/>
  <c r="AT201" i="1"/>
  <c r="AU201" i="1"/>
  <c r="AJ201" i="1"/>
  <c r="AV201" i="1"/>
  <c r="AQ201" i="1"/>
  <c r="AR201" i="1"/>
  <c r="AW201" i="1"/>
  <c r="AN201" i="1"/>
  <c r="AL201" i="1"/>
  <c r="AS201" i="1"/>
  <c r="AI201" i="1"/>
  <c r="AO201" i="1"/>
  <c r="AP201" i="1"/>
  <c r="AM201" i="1"/>
  <c r="AI39" i="1"/>
  <c r="AL39" i="1"/>
  <c r="AV39" i="1" s="1"/>
  <c r="AJ39" i="1"/>
  <c r="AM39" i="1" s="1"/>
  <c r="AW39" i="1" s="1"/>
  <c r="AK39" i="1"/>
  <c r="AI232" i="1"/>
  <c r="AJ232" i="1"/>
  <c r="AS232" i="1"/>
  <c r="AN232" i="1"/>
  <c r="AM232" i="1"/>
  <c r="AV232" i="1"/>
  <c r="AT232" i="1"/>
  <c r="AW232" i="1"/>
  <c r="AK232" i="1"/>
  <c r="AO232" i="1"/>
  <c r="AQ232" i="1"/>
  <c r="AP232" i="1"/>
  <c r="AL232" i="1"/>
  <c r="AU232" i="1"/>
  <c r="AR232" i="1"/>
  <c r="AI196" i="1"/>
  <c r="AM196" i="1"/>
  <c r="AN196" i="1"/>
  <c r="AK196" i="1"/>
  <c r="AU196" i="1"/>
  <c r="AT196" i="1"/>
  <c r="AW196" i="1"/>
  <c r="AO196" i="1"/>
  <c r="AL196" i="1"/>
  <c r="AV196" i="1"/>
  <c r="AR196" i="1"/>
  <c r="AQ196" i="1"/>
  <c r="AS196" i="1"/>
  <c r="AP196" i="1"/>
  <c r="AJ196" i="1"/>
  <c r="AK160" i="1"/>
  <c r="AM160" i="1" s="1"/>
  <c r="AW160" i="1" s="1"/>
  <c r="AV160" i="1"/>
  <c r="AI160" i="1"/>
  <c r="AU160" i="1" s="1"/>
  <c r="AJ160" i="1"/>
  <c r="AL160" i="1"/>
  <c r="AJ124" i="1"/>
  <c r="AI124" i="1"/>
  <c r="AK124" i="1"/>
  <c r="AM124" i="1"/>
  <c r="AW124" i="1" s="1"/>
  <c r="AU124" i="1"/>
  <c r="AL124" i="1"/>
  <c r="AV124" i="1" s="1"/>
  <c r="AJ88" i="1"/>
  <c r="AV88" i="1"/>
  <c r="AK88" i="1"/>
  <c r="AM88" i="1" s="1"/>
  <c r="AW88" i="1" s="1"/>
  <c r="AI88" i="1"/>
  <c r="AU88" i="1" s="1"/>
  <c r="AL88" i="1"/>
  <c r="AI52" i="1"/>
  <c r="AU52" i="1" s="1"/>
  <c r="AL52" i="1"/>
  <c r="AV52" i="1" s="1"/>
  <c r="AJ52" i="1"/>
  <c r="AM52" i="1" s="1"/>
  <c r="AW52" i="1" s="1"/>
  <c r="AK52" i="1"/>
  <c r="AI16" i="1"/>
  <c r="AL16" i="1"/>
  <c r="AV16" i="1" s="1"/>
  <c r="AJ16" i="1"/>
  <c r="AK16" i="1"/>
  <c r="AJ14" i="1"/>
  <c r="AK14" i="1"/>
  <c r="AL14" i="1"/>
  <c r="AV14" i="1" s="1"/>
  <c r="J3" i="2"/>
  <c r="J4" i="2"/>
  <c r="J5" i="2"/>
  <c r="J6" i="2"/>
  <c r="J7" i="2"/>
  <c r="J8" i="2"/>
  <c r="J9" i="2"/>
  <c r="J10" i="2"/>
  <c r="J11" i="2"/>
  <c r="J12" i="2"/>
  <c r="J13" i="2"/>
  <c r="J2" i="2"/>
  <c r="N3" i="2"/>
  <c r="O3" i="2" s="1"/>
  <c r="N4" i="2"/>
  <c r="O4" i="2" s="1"/>
  <c r="N5" i="2"/>
  <c r="O5" i="2" s="1"/>
  <c r="N6" i="2"/>
  <c r="O6" i="2" s="1"/>
  <c r="N7" i="2"/>
  <c r="O7" i="2" s="1"/>
  <c r="N8" i="2"/>
  <c r="O8" i="2" s="1"/>
  <c r="N9" i="2"/>
  <c r="O9" i="2" s="1"/>
  <c r="N10" i="2"/>
  <c r="O10" i="2" s="1"/>
  <c r="N11" i="2"/>
  <c r="O11" i="2" s="1"/>
  <c r="N12" i="2"/>
  <c r="O12" i="2" s="1"/>
  <c r="N13" i="2"/>
  <c r="O13" i="2" s="1"/>
  <c r="N2" i="2"/>
  <c r="O2" i="2" s="1"/>
  <c r="D5" i="1"/>
  <c r="AU45" i="1" l="1"/>
  <c r="AM23" i="1"/>
  <c r="AW23" i="1" s="1"/>
  <c r="AU22" i="1"/>
  <c r="AU38" i="1"/>
  <c r="AU48" i="1"/>
  <c r="AU24" i="1"/>
  <c r="AM41" i="1"/>
  <c r="AW41" i="1" s="1"/>
  <c r="AU31" i="1"/>
  <c r="AU32" i="1"/>
  <c r="AU46" i="1"/>
  <c r="AM36" i="1"/>
  <c r="AW36" i="1" s="1"/>
  <c r="AM26" i="1"/>
  <c r="AW26" i="1" s="1"/>
  <c r="AM45" i="1"/>
  <c r="AW45" i="1" s="1"/>
  <c r="AM24" i="1"/>
  <c r="AW24" i="1" s="1"/>
  <c r="AU15" i="1"/>
  <c r="AM16" i="1"/>
  <c r="AW16" i="1" s="1"/>
  <c r="AU16" i="1"/>
  <c r="AU39" i="1"/>
  <c r="AU21" i="1"/>
  <c r="AU41" i="1"/>
  <c r="AM22" i="1"/>
  <c r="AW22" i="1" s="1"/>
  <c r="AU18" i="1"/>
  <c r="AU27" i="1"/>
  <c r="AM37" i="1"/>
  <c r="AW37" i="1" s="1"/>
  <c r="AU35" i="1"/>
  <c r="AM30" i="1"/>
  <c r="AW30" i="1" s="1"/>
  <c r="AM19" i="1"/>
  <c r="AW19" i="1" s="1"/>
  <c r="AM25" i="1"/>
  <c r="AW25" i="1" s="1"/>
  <c r="AU47" i="1"/>
  <c r="AM17" i="1"/>
  <c r="AW17" i="1" s="1"/>
  <c r="AM31" i="1"/>
  <c r="AW31" i="1" s="1"/>
  <c r="AM18" i="1"/>
  <c r="AW18" i="1" s="1"/>
  <c r="AU23" i="1"/>
  <c r="AU37" i="1"/>
  <c r="AU20" i="1"/>
  <c r="AM29" i="1"/>
  <c r="AW29" i="1" s="1"/>
  <c r="AU44" i="1"/>
  <c r="AU25" i="1"/>
  <c r="AU33" i="1"/>
  <c r="AU40" i="1"/>
  <c r="AU30" i="1"/>
  <c r="AU19" i="1"/>
  <c r="AU36" i="1"/>
  <c r="AU42" i="1"/>
  <c r="AU43" i="1"/>
  <c r="AM27" i="1"/>
  <c r="AW27" i="1" s="1"/>
  <c r="AM15" i="1"/>
  <c r="AW15" i="1" s="1"/>
  <c r="AU14" i="1"/>
  <c r="AM14" i="1"/>
  <c r="AW14" i="1" s="1"/>
  <c r="D13" i="1"/>
  <c r="E13" i="1" s="1"/>
  <c r="F13" i="1" s="1"/>
  <c r="G13" i="1" s="1"/>
  <c r="H13" i="1" s="1"/>
  <c r="I13" i="1" s="1"/>
  <c r="J13" i="1" s="1"/>
  <c r="K13" i="1" s="1"/>
  <c r="L13" i="1" s="1"/>
  <c r="M13" i="1" s="1"/>
  <c r="N13" i="1" s="1"/>
  <c r="O13" i="1" s="1"/>
  <c r="P13" i="1" s="1"/>
  <c r="Q13" i="1" s="1"/>
  <c r="R13" i="1" s="1"/>
  <c r="S13" i="1" s="1"/>
  <c r="T13" i="1" s="1"/>
  <c r="U13" i="1" s="1"/>
  <c r="V13" i="1" s="1"/>
  <c r="W13" i="1" s="1"/>
  <c r="X13" i="1" s="1"/>
  <c r="Y13" i="1" s="1"/>
  <c r="Z13" i="1" s="1"/>
  <c r="AA13" i="1" s="1"/>
  <c r="AB13" i="1" s="1"/>
  <c r="AC13" i="1" s="1"/>
  <c r="AD13" i="1" l="1"/>
  <c r="AE13" i="1" s="1"/>
  <c r="AF13" i="1" s="1"/>
  <c r="AG13" i="1" s="1"/>
  <c r="AH13" i="1" s="1"/>
  <c r="AH11" i="1" s="1"/>
  <c r="E11" i="1"/>
  <c r="E12" i="1" s="1"/>
  <c r="D11" i="1"/>
  <c r="F11" i="1"/>
  <c r="G11" i="1" l="1"/>
  <c r="F12" i="1"/>
  <c r="H11" i="1" l="1"/>
  <c r="G12" i="1"/>
  <c r="I11" i="1" l="1"/>
  <c r="H12" i="1"/>
  <c r="J11" i="1" l="1"/>
  <c r="I12" i="1"/>
  <c r="K11" i="1" l="1"/>
  <c r="J12" i="1"/>
  <c r="L11" i="1" l="1"/>
  <c r="K12" i="1"/>
  <c r="M11" i="1" l="1"/>
  <c r="L12" i="1"/>
  <c r="N11" i="1" l="1"/>
  <c r="M12" i="1"/>
  <c r="O11" i="1" l="1"/>
  <c r="N12" i="1"/>
  <c r="P11" i="1" l="1"/>
  <c r="O12" i="1"/>
  <c r="Q11" i="1" l="1"/>
  <c r="P12" i="1"/>
  <c r="R11" i="1" l="1"/>
  <c r="Q12" i="1"/>
  <c r="S11" i="1" l="1"/>
  <c r="R12" i="1"/>
  <c r="T11" i="1" l="1"/>
  <c r="S12" i="1"/>
  <c r="U11" i="1" l="1"/>
  <c r="T12" i="1"/>
  <c r="V11" i="1" l="1"/>
  <c r="U12" i="1"/>
  <c r="W11" i="1" l="1"/>
  <c r="V12" i="1"/>
  <c r="X11" i="1" l="1"/>
  <c r="W12" i="1"/>
  <c r="Y11" i="1" l="1"/>
  <c r="X12" i="1"/>
  <c r="Z11" i="1" l="1"/>
  <c r="Y12" i="1"/>
  <c r="AA11" i="1" l="1"/>
  <c r="Z12" i="1"/>
  <c r="AB11" i="1" l="1"/>
  <c r="AA12" i="1"/>
  <c r="AC11" i="1" l="1"/>
  <c r="AB12" i="1"/>
  <c r="AD11" i="1" l="1"/>
  <c r="AC12" i="1"/>
  <c r="AE11" i="1" l="1"/>
  <c r="AD12" i="1"/>
  <c r="AF11" i="1" l="1"/>
  <c r="AE12" i="1"/>
  <c r="AG11" i="1" l="1"/>
  <c r="AF12" i="1"/>
  <c r="AG12" i="1" l="1"/>
  <c r="AH12" i="1" l="1"/>
  <c r="AN14" i="1" s="1"/>
  <c r="AN15" i="1" s="1"/>
  <c r="AQ14" i="1"/>
  <c r="AQ15" i="1" s="1"/>
  <c r="AQ16" i="1" s="1"/>
  <c r="AQ17" i="1" s="1"/>
  <c r="AQ18" i="1" s="1"/>
  <c r="AQ19" i="1" s="1"/>
  <c r="AQ20" i="1" s="1"/>
  <c r="AQ21" i="1" s="1"/>
  <c r="AQ22" i="1" s="1"/>
  <c r="AQ23" i="1" s="1"/>
  <c r="AQ24" i="1" s="1"/>
  <c r="AQ25" i="1" s="1"/>
  <c r="AQ26" i="1" s="1"/>
  <c r="AQ27" i="1" s="1"/>
  <c r="AQ28" i="1" s="1"/>
  <c r="AQ29" i="1" s="1"/>
  <c r="AQ30" i="1" s="1"/>
  <c r="AQ31" i="1" s="1"/>
  <c r="AQ32" i="1" s="1"/>
  <c r="AQ33" i="1" s="1"/>
  <c r="AQ34" i="1" s="1"/>
  <c r="AQ35" i="1" s="1"/>
  <c r="AQ36" i="1" s="1"/>
  <c r="AQ37" i="1" s="1"/>
  <c r="AQ38" i="1" s="1"/>
  <c r="AQ39" i="1" s="1"/>
  <c r="AQ40" i="1" s="1"/>
  <c r="AQ41" i="1" s="1"/>
  <c r="AQ42" i="1" s="1"/>
  <c r="AQ43" i="1" s="1"/>
  <c r="AQ44" i="1" s="1"/>
  <c r="AQ45" i="1" s="1"/>
  <c r="AQ46" i="1" s="1"/>
  <c r="AQ47" i="1" s="1"/>
  <c r="AQ48" i="1" s="1"/>
  <c r="AQ49" i="1" s="1"/>
  <c r="AQ50" i="1" s="1"/>
  <c r="AQ51" i="1" s="1"/>
  <c r="AQ52" i="1" s="1"/>
  <c r="AQ53" i="1" s="1"/>
  <c r="AQ54" i="1" s="1"/>
  <c r="AQ55" i="1" s="1"/>
  <c r="AQ56" i="1" s="1"/>
  <c r="AQ57" i="1" s="1"/>
  <c r="AQ58" i="1" s="1"/>
  <c r="AQ59" i="1" s="1"/>
  <c r="AQ60" i="1" s="1"/>
  <c r="AQ61" i="1" s="1"/>
  <c r="AQ62" i="1" s="1"/>
  <c r="AQ63" i="1" s="1"/>
  <c r="AQ64" i="1" s="1"/>
  <c r="AQ65" i="1" s="1"/>
  <c r="AQ66" i="1" s="1"/>
  <c r="AQ67" i="1" s="1"/>
  <c r="AQ68" i="1" s="1"/>
  <c r="AQ69" i="1" s="1"/>
  <c r="AQ70" i="1" s="1"/>
  <c r="AQ71" i="1" s="1"/>
  <c r="AQ72" i="1" s="1"/>
  <c r="AQ73" i="1" s="1"/>
  <c r="AQ74" i="1" s="1"/>
  <c r="AQ75" i="1" s="1"/>
  <c r="AQ76" i="1" s="1"/>
  <c r="AQ77" i="1" s="1"/>
  <c r="AQ78" i="1" s="1"/>
  <c r="AQ79" i="1" s="1"/>
  <c r="AQ80" i="1" s="1"/>
  <c r="AQ81" i="1" s="1"/>
  <c r="AQ82" i="1" s="1"/>
  <c r="AQ83" i="1" s="1"/>
  <c r="AQ84" i="1" s="1"/>
  <c r="AQ85" i="1" s="1"/>
  <c r="AQ86" i="1" s="1"/>
  <c r="AQ87" i="1" s="1"/>
  <c r="AQ88" i="1" s="1"/>
  <c r="AQ89" i="1" s="1"/>
  <c r="AQ90" i="1" s="1"/>
  <c r="AQ91" i="1" s="1"/>
  <c r="AQ92" i="1" s="1"/>
  <c r="AQ93" i="1" s="1"/>
  <c r="AQ94" i="1" s="1"/>
  <c r="AQ95" i="1" s="1"/>
  <c r="AQ96" i="1" s="1"/>
  <c r="AQ97" i="1" s="1"/>
  <c r="AQ98" i="1" s="1"/>
  <c r="AQ99" i="1" s="1"/>
  <c r="AQ100" i="1" s="1"/>
  <c r="AQ101" i="1" s="1"/>
  <c r="AQ102" i="1" s="1"/>
  <c r="AQ103" i="1" s="1"/>
  <c r="AQ104" i="1" s="1"/>
  <c r="AQ105" i="1" s="1"/>
  <c r="AQ106" i="1" s="1"/>
  <c r="AQ107" i="1" s="1"/>
  <c r="AQ108" i="1" s="1"/>
  <c r="AQ109" i="1" s="1"/>
  <c r="AQ110" i="1" s="1"/>
  <c r="AQ111" i="1" s="1"/>
  <c r="AQ112" i="1" s="1"/>
  <c r="AQ113" i="1" s="1"/>
  <c r="AQ114" i="1" s="1"/>
  <c r="AQ115" i="1" s="1"/>
  <c r="AQ116" i="1" s="1"/>
  <c r="AQ117" i="1" s="1"/>
  <c r="AQ118" i="1" s="1"/>
  <c r="AQ119" i="1" s="1"/>
  <c r="AQ120" i="1" s="1"/>
  <c r="AQ121" i="1" s="1"/>
  <c r="AQ122" i="1" s="1"/>
  <c r="AQ123" i="1" s="1"/>
  <c r="AQ124" i="1" s="1"/>
  <c r="AQ125" i="1" s="1"/>
  <c r="AQ126" i="1" s="1"/>
  <c r="AQ127" i="1" s="1"/>
  <c r="AQ128" i="1" s="1"/>
  <c r="AQ129" i="1" s="1"/>
  <c r="AQ130" i="1" s="1"/>
  <c r="AQ131" i="1" s="1"/>
  <c r="AQ132" i="1" s="1"/>
  <c r="AQ133" i="1" s="1"/>
  <c r="AQ134" i="1" s="1"/>
  <c r="AQ135" i="1" s="1"/>
  <c r="AQ136" i="1" s="1"/>
  <c r="AQ137" i="1" s="1"/>
  <c r="AQ138" i="1" s="1"/>
  <c r="AQ139" i="1" s="1"/>
  <c r="AQ140" i="1" s="1"/>
  <c r="AQ141" i="1" s="1"/>
  <c r="AQ142" i="1" s="1"/>
  <c r="AQ143" i="1" s="1"/>
  <c r="AQ144" i="1" s="1"/>
  <c r="AQ145" i="1" s="1"/>
  <c r="AQ146" i="1" s="1"/>
  <c r="AQ147" i="1" s="1"/>
  <c r="AQ148" i="1" s="1"/>
  <c r="AQ149" i="1" s="1"/>
  <c r="AQ150" i="1" s="1"/>
  <c r="AQ151" i="1" s="1"/>
  <c r="AQ152" i="1" s="1"/>
  <c r="AQ153" i="1" s="1"/>
  <c r="AQ154" i="1" s="1"/>
  <c r="AQ155" i="1" s="1"/>
  <c r="AQ156" i="1" s="1"/>
  <c r="AQ157" i="1" s="1"/>
  <c r="AQ158" i="1" s="1"/>
  <c r="AQ159" i="1" s="1"/>
  <c r="AQ160" i="1" s="1"/>
  <c r="AQ161" i="1" s="1"/>
  <c r="AQ162" i="1" s="1"/>
  <c r="AQ163" i="1" s="1"/>
  <c r="AQ164" i="1" s="1"/>
  <c r="AQ165" i="1" s="1"/>
  <c r="AQ166" i="1" s="1"/>
  <c r="AQ167" i="1" s="1"/>
  <c r="AQ168" i="1" s="1"/>
  <c r="AQ169" i="1" s="1"/>
  <c r="AQ170" i="1" s="1"/>
  <c r="AQ171" i="1" s="1"/>
  <c r="AQ172" i="1" s="1"/>
  <c r="AQ173" i="1" s="1"/>
  <c r="AQ174" i="1" s="1"/>
  <c r="AQ175" i="1" s="1"/>
  <c r="AQ176" i="1" s="1"/>
  <c r="AQ177" i="1" s="1"/>
  <c r="AQ178" i="1" s="1"/>
  <c r="AQ179" i="1" s="1"/>
  <c r="AQ180" i="1" s="1"/>
  <c r="AQ181" i="1" s="1"/>
  <c r="AQ182" i="1" s="1"/>
  <c r="AQ183" i="1" s="1"/>
  <c r="AQ184" i="1" s="1"/>
  <c r="AQ185" i="1" s="1"/>
  <c r="AQ186" i="1" s="1"/>
  <c r="AQ187" i="1" s="1"/>
  <c r="AQ188" i="1" s="1"/>
  <c r="AQ189" i="1" s="1"/>
  <c r="AN16" i="1" l="1"/>
  <c r="AS13" i="1"/>
  <c r="AS14" i="1" s="1"/>
  <c r="AS15" i="1" s="1"/>
  <c r="AS16" i="1" s="1"/>
  <c r="AS17" i="1" s="1"/>
  <c r="AS18" i="1" s="1"/>
  <c r="AS19" i="1" s="1"/>
  <c r="AS20" i="1" s="1"/>
  <c r="AS21" i="1" s="1"/>
  <c r="AS22" i="1" s="1"/>
  <c r="AS23" i="1" s="1"/>
  <c r="AS24" i="1" s="1"/>
  <c r="AS25" i="1" s="1"/>
  <c r="AS26" i="1" s="1"/>
  <c r="AS27" i="1" s="1"/>
  <c r="AS28" i="1" s="1"/>
  <c r="AS29" i="1" s="1"/>
  <c r="AS30" i="1" s="1"/>
  <c r="AS31" i="1" s="1"/>
  <c r="AS32" i="1" s="1"/>
  <c r="AS33" i="1" s="1"/>
  <c r="AS34" i="1" s="1"/>
  <c r="AS35" i="1" s="1"/>
  <c r="AS36" i="1" s="1"/>
  <c r="AS37" i="1" s="1"/>
  <c r="AS38" i="1" s="1"/>
  <c r="AS39" i="1" s="1"/>
  <c r="AS40" i="1" s="1"/>
  <c r="AS41" i="1" s="1"/>
  <c r="AS42" i="1" s="1"/>
  <c r="AS43" i="1" s="1"/>
  <c r="AS44" i="1" s="1"/>
  <c r="AS45" i="1" s="1"/>
  <c r="AS46" i="1" s="1"/>
  <c r="AS47" i="1" s="1"/>
  <c r="AS48" i="1" s="1"/>
  <c r="AS49" i="1" s="1"/>
  <c r="AS50" i="1" s="1"/>
  <c r="AS51" i="1" s="1"/>
  <c r="AS52" i="1" s="1"/>
  <c r="AS53" i="1" s="1"/>
  <c r="AS54" i="1" s="1"/>
  <c r="AS55" i="1" s="1"/>
  <c r="AS56" i="1" s="1"/>
  <c r="AS57" i="1" s="1"/>
  <c r="AS58" i="1" s="1"/>
  <c r="AS59" i="1" s="1"/>
  <c r="AS60" i="1" s="1"/>
  <c r="AS61" i="1" s="1"/>
  <c r="AS62" i="1" s="1"/>
  <c r="AS63" i="1" s="1"/>
  <c r="AS64" i="1" s="1"/>
  <c r="AS65" i="1" s="1"/>
  <c r="AS66" i="1" s="1"/>
  <c r="AS67" i="1" s="1"/>
  <c r="AS68" i="1" s="1"/>
  <c r="AS69" i="1" s="1"/>
  <c r="AS70" i="1" s="1"/>
  <c r="AS71" i="1" s="1"/>
  <c r="AS72" i="1" s="1"/>
  <c r="AS73" i="1" s="1"/>
  <c r="AS74" i="1" s="1"/>
  <c r="AS75" i="1" s="1"/>
  <c r="AS76" i="1" s="1"/>
  <c r="AS77" i="1" s="1"/>
  <c r="AS78" i="1" s="1"/>
  <c r="AS79" i="1" s="1"/>
  <c r="AS80" i="1" s="1"/>
  <c r="AS81" i="1" s="1"/>
  <c r="AS82" i="1" s="1"/>
  <c r="AS83" i="1" s="1"/>
  <c r="AS84" i="1" s="1"/>
  <c r="AS85" i="1" s="1"/>
  <c r="AS86" i="1" s="1"/>
  <c r="AS87" i="1" s="1"/>
  <c r="AS88" i="1" s="1"/>
  <c r="AS89" i="1" s="1"/>
  <c r="AS90" i="1" s="1"/>
  <c r="AS91" i="1" s="1"/>
  <c r="AS92" i="1" s="1"/>
  <c r="AS93" i="1" s="1"/>
  <c r="AS94" i="1" s="1"/>
  <c r="AS95" i="1" s="1"/>
  <c r="AS96" i="1" s="1"/>
  <c r="AS97" i="1" s="1"/>
  <c r="AS98" i="1" s="1"/>
  <c r="AS99" i="1" s="1"/>
  <c r="AS100" i="1" s="1"/>
  <c r="AS101" i="1" s="1"/>
  <c r="AS102" i="1" s="1"/>
  <c r="AS103" i="1" s="1"/>
  <c r="AS104" i="1" s="1"/>
  <c r="AS105" i="1" s="1"/>
  <c r="AS106" i="1" s="1"/>
  <c r="AS107" i="1" s="1"/>
  <c r="AS108" i="1" s="1"/>
  <c r="AS109" i="1" s="1"/>
  <c r="AS110" i="1" s="1"/>
  <c r="AS111" i="1" s="1"/>
  <c r="AS112" i="1" s="1"/>
  <c r="AS113" i="1" s="1"/>
  <c r="AS114" i="1" s="1"/>
  <c r="AS115" i="1" s="1"/>
  <c r="AS116" i="1" s="1"/>
  <c r="AS117" i="1" s="1"/>
  <c r="AS118" i="1" s="1"/>
  <c r="AS119" i="1" s="1"/>
  <c r="AS120" i="1" s="1"/>
  <c r="AS121" i="1" s="1"/>
  <c r="AS122" i="1" s="1"/>
  <c r="AS123" i="1" s="1"/>
  <c r="AS124" i="1" s="1"/>
  <c r="AS125" i="1" s="1"/>
  <c r="AS126" i="1" s="1"/>
  <c r="AS127" i="1" s="1"/>
  <c r="AS128" i="1" s="1"/>
  <c r="AS129" i="1" s="1"/>
  <c r="AS130" i="1" s="1"/>
  <c r="AS131" i="1" s="1"/>
  <c r="AS132" i="1" s="1"/>
  <c r="AS133" i="1" s="1"/>
  <c r="AS134" i="1" s="1"/>
  <c r="AS135" i="1" s="1"/>
  <c r="AS136" i="1" s="1"/>
  <c r="AS137" i="1" s="1"/>
  <c r="AS138" i="1" s="1"/>
  <c r="AS139" i="1" s="1"/>
  <c r="AS140" i="1" s="1"/>
  <c r="AS141" i="1" s="1"/>
  <c r="AS142" i="1" s="1"/>
  <c r="AS143" i="1" s="1"/>
  <c r="AS144" i="1" s="1"/>
  <c r="AS145" i="1" s="1"/>
  <c r="AS146" i="1" s="1"/>
  <c r="AS147" i="1" s="1"/>
  <c r="AS148" i="1" s="1"/>
  <c r="AS149" i="1" s="1"/>
  <c r="AS150" i="1" s="1"/>
  <c r="AS151" i="1" s="1"/>
  <c r="AS152" i="1" s="1"/>
  <c r="AS153" i="1" s="1"/>
  <c r="AS154" i="1" s="1"/>
  <c r="AS155" i="1" s="1"/>
  <c r="AS156" i="1" s="1"/>
  <c r="AS157" i="1" s="1"/>
  <c r="AS158" i="1" s="1"/>
  <c r="AS159" i="1" s="1"/>
  <c r="AS160" i="1" s="1"/>
  <c r="AS161" i="1" s="1"/>
  <c r="AS162" i="1" s="1"/>
  <c r="AS163" i="1" s="1"/>
  <c r="AS164" i="1" s="1"/>
  <c r="AS165" i="1" s="1"/>
  <c r="AS166" i="1" s="1"/>
  <c r="AS167" i="1" s="1"/>
  <c r="AS168" i="1" s="1"/>
  <c r="AS169" i="1" s="1"/>
  <c r="AS170" i="1" s="1"/>
  <c r="AS171" i="1" s="1"/>
  <c r="AS172" i="1" s="1"/>
  <c r="AS173" i="1" s="1"/>
  <c r="AS174" i="1" s="1"/>
  <c r="AS175" i="1" s="1"/>
  <c r="AS176" i="1" s="1"/>
  <c r="AS177" i="1" s="1"/>
  <c r="AS178" i="1" s="1"/>
  <c r="AS179" i="1" s="1"/>
  <c r="AS180" i="1" s="1"/>
  <c r="AS181" i="1" s="1"/>
  <c r="AS182" i="1" s="1"/>
  <c r="AS183" i="1" s="1"/>
  <c r="AS184" i="1" s="1"/>
  <c r="AS185" i="1" s="1"/>
  <c r="AS186" i="1" s="1"/>
  <c r="AS187" i="1" s="1"/>
  <c r="AS188" i="1" s="1"/>
  <c r="AS189" i="1" s="1"/>
  <c r="AO14" i="1"/>
  <c r="AO15" i="1" s="1"/>
  <c r="AO16" i="1" s="1"/>
  <c r="AO17" i="1" s="1"/>
  <c r="AO18" i="1" s="1"/>
  <c r="AO19" i="1" s="1"/>
  <c r="AO20" i="1" s="1"/>
  <c r="AO21" i="1" s="1"/>
  <c r="AO22" i="1" s="1"/>
  <c r="AO23" i="1" s="1"/>
  <c r="AO24" i="1" s="1"/>
  <c r="AO25" i="1" s="1"/>
  <c r="AO26" i="1" s="1"/>
  <c r="AO27" i="1" s="1"/>
  <c r="AO28" i="1" s="1"/>
  <c r="AO29" i="1" s="1"/>
  <c r="AO30" i="1" s="1"/>
  <c r="AO31" i="1" s="1"/>
  <c r="AO32" i="1" s="1"/>
  <c r="AO33" i="1" s="1"/>
  <c r="AO34" i="1" s="1"/>
  <c r="AO35" i="1" s="1"/>
  <c r="AO36" i="1" s="1"/>
  <c r="AO37" i="1" s="1"/>
  <c r="AO38" i="1" s="1"/>
  <c r="AO39" i="1" s="1"/>
  <c r="AO40" i="1" s="1"/>
  <c r="AO41" i="1" s="1"/>
  <c r="AO42" i="1" s="1"/>
  <c r="AO43" i="1" s="1"/>
  <c r="AO44" i="1" s="1"/>
  <c r="AO45" i="1" s="1"/>
  <c r="AO46" i="1" s="1"/>
  <c r="AO47" i="1" s="1"/>
  <c r="AO48" i="1" s="1"/>
  <c r="AO49" i="1" s="1"/>
  <c r="AO50" i="1" s="1"/>
  <c r="AO51" i="1" s="1"/>
  <c r="AO52" i="1" s="1"/>
  <c r="AO53" i="1" s="1"/>
  <c r="AO54" i="1" s="1"/>
  <c r="AO55" i="1" s="1"/>
  <c r="AO56" i="1" s="1"/>
  <c r="AO57" i="1" s="1"/>
  <c r="AO58" i="1" s="1"/>
  <c r="AO59" i="1" s="1"/>
  <c r="AO60" i="1" s="1"/>
  <c r="AO61" i="1" s="1"/>
  <c r="AO62" i="1" s="1"/>
  <c r="AO63" i="1" s="1"/>
  <c r="AO64" i="1" s="1"/>
  <c r="AO65" i="1" s="1"/>
  <c r="AO66" i="1" s="1"/>
  <c r="AO67" i="1" s="1"/>
  <c r="AO68" i="1" s="1"/>
  <c r="AO69" i="1" s="1"/>
  <c r="AO70" i="1" s="1"/>
  <c r="AO71" i="1" s="1"/>
  <c r="AO72" i="1" s="1"/>
  <c r="AO73" i="1" s="1"/>
  <c r="AO74" i="1" s="1"/>
  <c r="AO75" i="1" s="1"/>
  <c r="AO76" i="1" s="1"/>
  <c r="AO77" i="1" s="1"/>
  <c r="AO78" i="1" s="1"/>
  <c r="AO79" i="1" s="1"/>
  <c r="AO80" i="1" s="1"/>
  <c r="AO81" i="1" s="1"/>
  <c r="AO82" i="1" s="1"/>
  <c r="AO83" i="1" s="1"/>
  <c r="AO84" i="1" s="1"/>
  <c r="AO85" i="1" s="1"/>
  <c r="AO86" i="1" s="1"/>
  <c r="AO87" i="1" s="1"/>
  <c r="AO88" i="1" s="1"/>
  <c r="AO89" i="1" s="1"/>
  <c r="AO90" i="1" s="1"/>
  <c r="AO91" i="1" s="1"/>
  <c r="AO92" i="1" s="1"/>
  <c r="AO93" i="1" s="1"/>
  <c r="AO94" i="1" s="1"/>
  <c r="AO95" i="1" s="1"/>
  <c r="AO96" i="1" s="1"/>
  <c r="AO97" i="1" s="1"/>
  <c r="AO98" i="1" s="1"/>
  <c r="AO99" i="1" s="1"/>
  <c r="AO100" i="1" s="1"/>
  <c r="AO101" i="1" s="1"/>
  <c r="AO102" i="1" s="1"/>
  <c r="AO103" i="1" s="1"/>
  <c r="AO104" i="1" s="1"/>
  <c r="AO105" i="1" s="1"/>
  <c r="AO106" i="1" s="1"/>
  <c r="AO107" i="1" s="1"/>
  <c r="AO108" i="1" s="1"/>
  <c r="AO109" i="1" s="1"/>
  <c r="AO110" i="1" s="1"/>
  <c r="AO111" i="1" s="1"/>
  <c r="AO112" i="1" s="1"/>
  <c r="AO113" i="1" s="1"/>
  <c r="AO114" i="1" s="1"/>
  <c r="AO115" i="1" s="1"/>
  <c r="AO116" i="1" s="1"/>
  <c r="AO117" i="1" s="1"/>
  <c r="AO118" i="1" s="1"/>
  <c r="AO119" i="1" s="1"/>
  <c r="AO120" i="1" s="1"/>
  <c r="AO121" i="1" s="1"/>
  <c r="AO122" i="1" s="1"/>
  <c r="AO123" i="1" s="1"/>
  <c r="AO124" i="1" s="1"/>
  <c r="AO125" i="1" s="1"/>
  <c r="AO126" i="1" s="1"/>
  <c r="AO127" i="1" s="1"/>
  <c r="AO128" i="1" s="1"/>
  <c r="AO129" i="1" s="1"/>
  <c r="AO130" i="1" s="1"/>
  <c r="AO131" i="1" s="1"/>
  <c r="AO132" i="1" s="1"/>
  <c r="AO133" i="1" s="1"/>
  <c r="AO134" i="1" s="1"/>
  <c r="AO135" i="1" s="1"/>
  <c r="AO136" i="1" s="1"/>
  <c r="AO137" i="1" s="1"/>
  <c r="AO138" i="1" s="1"/>
  <c r="AO139" i="1" s="1"/>
  <c r="AO140" i="1" s="1"/>
  <c r="AO141" i="1" s="1"/>
  <c r="AO142" i="1" s="1"/>
  <c r="AO143" i="1" s="1"/>
  <c r="AO144" i="1" s="1"/>
  <c r="AO145" i="1" s="1"/>
  <c r="AO146" i="1" s="1"/>
  <c r="AO147" i="1" s="1"/>
  <c r="AO148" i="1" s="1"/>
  <c r="AO149" i="1" s="1"/>
  <c r="AO150" i="1" s="1"/>
  <c r="AO151" i="1" s="1"/>
  <c r="AO152" i="1" s="1"/>
  <c r="AO153" i="1" s="1"/>
  <c r="AO154" i="1" s="1"/>
  <c r="AO155" i="1" s="1"/>
  <c r="AO156" i="1" s="1"/>
  <c r="AO157" i="1" s="1"/>
  <c r="AO158" i="1" s="1"/>
  <c r="AO159" i="1" s="1"/>
  <c r="AO160" i="1" s="1"/>
  <c r="AO161" i="1" s="1"/>
  <c r="AO162" i="1" s="1"/>
  <c r="AO163" i="1" s="1"/>
  <c r="AO164" i="1" s="1"/>
  <c r="AO165" i="1" s="1"/>
  <c r="AO166" i="1" s="1"/>
  <c r="AO167" i="1" s="1"/>
  <c r="AO168" i="1" s="1"/>
  <c r="AO169" i="1" s="1"/>
  <c r="AO170" i="1" s="1"/>
  <c r="AO171" i="1" s="1"/>
  <c r="AO172" i="1" s="1"/>
  <c r="AO173" i="1" s="1"/>
  <c r="AO174" i="1" s="1"/>
  <c r="AO175" i="1" s="1"/>
  <c r="AO176" i="1" s="1"/>
  <c r="AO177" i="1" s="1"/>
  <c r="AO178" i="1" s="1"/>
  <c r="AO179" i="1" s="1"/>
  <c r="AO180" i="1" s="1"/>
  <c r="AO181" i="1" s="1"/>
  <c r="AO182" i="1" s="1"/>
  <c r="AO183" i="1" s="1"/>
  <c r="AO184" i="1" s="1"/>
  <c r="AO185" i="1" s="1"/>
  <c r="AO186" i="1" s="1"/>
  <c r="AO187" i="1" s="1"/>
  <c r="AO188" i="1" s="1"/>
  <c r="AO189" i="1" s="1"/>
  <c r="AP14" i="1"/>
  <c r="AP15" i="1" s="1"/>
  <c r="AP16" i="1" s="1"/>
  <c r="AP17" i="1" s="1"/>
  <c r="AP18" i="1" s="1"/>
  <c r="AP19" i="1" s="1"/>
  <c r="AP20" i="1" s="1"/>
  <c r="AP21" i="1" s="1"/>
  <c r="AP22" i="1" s="1"/>
  <c r="AP23" i="1" s="1"/>
  <c r="AP24" i="1" s="1"/>
  <c r="AP25" i="1" s="1"/>
  <c r="AP26" i="1" s="1"/>
  <c r="AP27" i="1" s="1"/>
  <c r="AP28" i="1" s="1"/>
  <c r="AP29" i="1" s="1"/>
  <c r="AP30" i="1" s="1"/>
  <c r="AP31" i="1" s="1"/>
  <c r="AP32" i="1" s="1"/>
  <c r="AP33" i="1" s="1"/>
  <c r="AP34" i="1" s="1"/>
  <c r="AP35" i="1" s="1"/>
  <c r="AP36" i="1" s="1"/>
  <c r="AP37" i="1" s="1"/>
  <c r="AP38" i="1" s="1"/>
  <c r="AP39" i="1" s="1"/>
  <c r="AP40" i="1" s="1"/>
  <c r="AP41" i="1" s="1"/>
  <c r="AP42" i="1" s="1"/>
  <c r="AP43" i="1" s="1"/>
  <c r="AP44" i="1" s="1"/>
  <c r="AP45" i="1" s="1"/>
  <c r="AP46" i="1" s="1"/>
  <c r="AP47" i="1" s="1"/>
  <c r="AP48" i="1" s="1"/>
  <c r="AP49" i="1" s="1"/>
  <c r="AP50" i="1" s="1"/>
  <c r="AP51" i="1" s="1"/>
  <c r="AP52" i="1" s="1"/>
  <c r="AP53" i="1" s="1"/>
  <c r="AP54" i="1" s="1"/>
  <c r="AP55" i="1" s="1"/>
  <c r="AP56" i="1" s="1"/>
  <c r="AP57" i="1" s="1"/>
  <c r="AP58" i="1" s="1"/>
  <c r="AP59" i="1" s="1"/>
  <c r="AP60" i="1" s="1"/>
  <c r="AP61" i="1" s="1"/>
  <c r="AP62" i="1" s="1"/>
  <c r="AP63" i="1" s="1"/>
  <c r="AP64" i="1" s="1"/>
  <c r="AP65" i="1" s="1"/>
  <c r="AP66" i="1" s="1"/>
  <c r="AP67" i="1" s="1"/>
  <c r="AP68" i="1" s="1"/>
  <c r="AP69" i="1" s="1"/>
  <c r="AP70" i="1" s="1"/>
  <c r="AP71" i="1" s="1"/>
  <c r="AP72" i="1" s="1"/>
  <c r="AP73" i="1" s="1"/>
  <c r="AP74" i="1" s="1"/>
  <c r="AP75" i="1" s="1"/>
  <c r="AP76" i="1" s="1"/>
  <c r="AP77" i="1" s="1"/>
  <c r="AP78" i="1" s="1"/>
  <c r="AP79" i="1" s="1"/>
  <c r="AP80" i="1" s="1"/>
  <c r="AP81" i="1" s="1"/>
  <c r="AP82" i="1" s="1"/>
  <c r="AP83" i="1" s="1"/>
  <c r="AP84" i="1" s="1"/>
  <c r="AP85" i="1" s="1"/>
  <c r="AP86" i="1" s="1"/>
  <c r="AP87" i="1" s="1"/>
  <c r="AP88" i="1" s="1"/>
  <c r="AP89" i="1" s="1"/>
  <c r="AP90" i="1" s="1"/>
  <c r="AP91" i="1" s="1"/>
  <c r="AP92" i="1" s="1"/>
  <c r="AP93" i="1" s="1"/>
  <c r="AP94" i="1" s="1"/>
  <c r="AP95" i="1" s="1"/>
  <c r="AP96" i="1" s="1"/>
  <c r="AP97" i="1" s="1"/>
  <c r="AP98" i="1" s="1"/>
  <c r="AP99" i="1" s="1"/>
  <c r="AP100" i="1" s="1"/>
  <c r="AP101" i="1" s="1"/>
  <c r="AP102" i="1" s="1"/>
  <c r="AP103" i="1" s="1"/>
  <c r="AP104" i="1" s="1"/>
  <c r="AP105" i="1" s="1"/>
  <c r="AP106" i="1" s="1"/>
  <c r="AP107" i="1" s="1"/>
  <c r="AP108" i="1" s="1"/>
  <c r="AP109" i="1" s="1"/>
  <c r="AP110" i="1" s="1"/>
  <c r="AP111" i="1" s="1"/>
  <c r="AP112" i="1" s="1"/>
  <c r="AP113" i="1" s="1"/>
  <c r="AP114" i="1" s="1"/>
  <c r="AP115" i="1" s="1"/>
  <c r="AP116" i="1" s="1"/>
  <c r="AP117" i="1" s="1"/>
  <c r="AP118" i="1" s="1"/>
  <c r="AP119" i="1" s="1"/>
  <c r="AP120" i="1" s="1"/>
  <c r="AP121" i="1" s="1"/>
  <c r="AP122" i="1" s="1"/>
  <c r="AP123" i="1" s="1"/>
  <c r="AP124" i="1" s="1"/>
  <c r="AP125" i="1" s="1"/>
  <c r="AP126" i="1" s="1"/>
  <c r="AP127" i="1" s="1"/>
  <c r="AP128" i="1" s="1"/>
  <c r="AP129" i="1" s="1"/>
  <c r="AP130" i="1" s="1"/>
  <c r="AP131" i="1" s="1"/>
  <c r="AP132" i="1" s="1"/>
  <c r="AP133" i="1" s="1"/>
  <c r="AP134" i="1" s="1"/>
  <c r="AP135" i="1" s="1"/>
  <c r="AP136" i="1" s="1"/>
  <c r="AP137" i="1" s="1"/>
  <c r="AP138" i="1" s="1"/>
  <c r="AP139" i="1" s="1"/>
  <c r="AP140" i="1" s="1"/>
  <c r="AP141" i="1" s="1"/>
  <c r="AP142" i="1" s="1"/>
  <c r="AP143" i="1" s="1"/>
  <c r="AP144" i="1" s="1"/>
  <c r="AP145" i="1" s="1"/>
  <c r="AP146" i="1" s="1"/>
  <c r="AP147" i="1" s="1"/>
  <c r="AP148" i="1" s="1"/>
  <c r="AP149" i="1" s="1"/>
  <c r="AP150" i="1" s="1"/>
  <c r="AP151" i="1" s="1"/>
  <c r="AP152" i="1" s="1"/>
  <c r="AP153" i="1" s="1"/>
  <c r="AP154" i="1" s="1"/>
  <c r="AP155" i="1" s="1"/>
  <c r="AP156" i="1" s="1"/>
  <c r="AP157" i="1" s="1"/>
  <c r="AP158" i="1" s="1"/>
  <c r="AP159" i="1" s="1"/>
  <c r="AP160" i="1" s="1"/>
  <c r="AP161" i="1" s="1"/>
  <c r="AP162" i="1" s="1"/>
  <c r="AP163" i="1" s="1"/>
  <c r="AP164" i="1" s="1"/>
  <c r="AP165" i="1" s="1"/>
  <c r="AP166" i="1" s="1"/>
  <c r="AP167" i="1" s="1"/>
  <c r="AP168" i="1" s="1"/>
  <c r="AP169" i="1" s="1"/>
  <c r="AP170" i="1" s="1"/>
  <c r="AP171" i="1" s="1"/>
  <c r="AP172" i="1" s="1"/>
  <c r="AP173" i="1" s="1"/>
  <c r="AP174" i="1" s="1"/>
  <c r="AP175" i="1" s="1"/>
  <c r="AP176" i="1" s="1"/>
  <c r="AP177" i="1" s="1"/>
  <c r="AP178" i="1" s="1"/>
  <c r="AP179" i="1" s="1"/>
  <c r="AP180" i="1" s="1"/>
  <c r="AP181" i="1" s="1"/>
  <c r="AP182" i="1" s="1"/>
  <c r="AP183" i="1" s="1"/>
  <c r="AP184" i="1" s="1"/>
  <c r="AP185" i="1" s="1"/>
  <c r="AP186" i="1" s="1"/>
  <c r="AP187" i="1" s="1"/>
  <c r="AP188" i="1" s="1"/>
  <c r="AP189" i="1" s="1"/>
  <c r="AR13" i="1"/>
  <c r="AR14" i="1" s="1"/>
  <c r="AR15" i="1" s="1"/>
  <c r="AR16" i="1" s="1"/>
  <c r="AR17" i="1" s="1"/>
  <c r="AR18" i="1" s="1"/>
  <c r="AR19" i="1" s="1"/>
  <c r="AR20" i="1" s="1"/>
  <c r="AR21" i="1" s="1"/>
  <c r="AR22" i="1" s="1"/>
  <c r="AR23" i="1" s="1"/>
  <c r="AR24" i="1" s="1"/>
  <c r="AR25" i="1" s="1"/>
  <c r="AR26" i="1" s="1"/>
  <c r="AR27" i="1" s="1"/>
  <c r="AR28" i="1" s="1"/>
  <c r="AR29" i="1" s="1"/>
  <c r="AR30" i="1" s="1"/>
  <c r="AR31" i="1" s="1"/>
  <c r="AR32" i="1" s="1"/>
  <c r="AR33" i="1" s="1"/>
  <c r="AR34" i="1" s="1"/>
  <c r="AR35" i="1" s="1"/>
  <c r="AR36" i="1" s="1"/>
  <c r="AR37" i="1" s="1"/>
  <c r="AR38" i="1" s="1"/>
  <c r="AR39" i="1" s="1"/>
  <c r="AR40" i="1" s="1"/>
  <c r="AR41" i="1" s="1"/>
  <c r="AR42" i="1" s="1"/>
  <c r="AR43" i="1" s="1"/>
  <c r="AR44" i="1" s="1"/>
  <c r="AR45" i="1" s="1"/>
  <c r="AR46" i="1" s="1"/>
  <c r="AR47" i="1" s="1"/>
  <c r="AR48" i="1" s="1"/>
  <c r="AR49" i="1" s="1"/>
  <c r="AR50" i="1" s="1"/>
  <c r="AR51" i="1" s="1"/>
  <c r="AR52" i="1" s="1"/>
  <c r="AR53" i="1" s="1"/>
  <c r="AR54" i="1" s="1"/>
  <c r="AR55" i="1" s="1"/>
  <c r="AR56" i="1" s="1"/>
  <c r="AR57" i="1" s="1"/>
  <c r="AR58" i="1" s="1"/>
  <c r="AR59" i="1" s="1"/>
  <c r="AR60" i="1" s="1"/>
  <c r="AR61" i="1" s="1"/>
  <c r="AR62" i="1" s="1"/>
  <c r="AR63" i="1" s="1"/>
  <c r="AR64" i="1" s="1"/>
  <c r="AR65" i="1" s="1"/>
  <c r="AR66" i="1" s="1"/>
  <c r="AR67" i="1" s="1"/>
  <c r="AR68" i="1" s="1"/>
  <c r="AR69" i="1" s="1"/>
  <c r="AR70" i="1" s="1"/>
  <c r="AR71" i="1" s="1"/>
  <c r="AR72" i="1" s="1"/>
  <c r="AR73" i="1" s="1"/>
  <c r="AR74" i="1" s="1"/>
  <c r="AR75" i="1" s="1"/>
  <c r="AR76" i="1" s="1"/>
  <c r="AR77" i="1" s="1"/>
  <c r="AR78" i="1" s="1"/>
  <c r="AR79" i="1" s="1"/>
  <c r="AR80" i="1" s="1"/>
  <c r="AR81" i="1" s="1"/>
  <c r="AR82" i="1" s="1"/>
  <c r="AR83" i="1" s="1"/>
  <c r="AR84" i="1" s="1"/>
  <c r="AR85" i="1" s="1"/>
  <c r="AR86" i="1" s="1"/>
  <c r="AR87" i="1" s="1"/>
  <c r="AR88" i="1" s="1"/>
  <c r="AR89" i="1" s="1"/>
  <c r="AR90" i="1" s="1"/>
  <c r="AR91" i="1" s="1"/>
  <c r="AR92" i="1" s="1"/>
  <c r="AR93" i="1" s="1"/>
  <c r="AR94" i="1" s="1"/>
  <c r="AR95" i="1" s="1"/>
  <c r="AR96" i="1" s="1"/>
  <c r="AR97" i="1" s="1"/>
  <c r="AR98" i="1" s="1"/>
  <c r="AR99" i="1" s="1"/>
  <c r="AR100" i="1" s="1"/>
  <c r="AR101" i="1" s="1"/>
  <c r="AR102" i="1" s="1"/>
  <c r="AR103" i="1" s="1"/>
  <c r="AR104" i="1" s="1"/>
  <c r="AR105" i="1" s="1"/>
  <c r="AR106" i="1" s="1"/>
  <c r="AR107" i="1" s="1"/>
  <c r="AR108" i="1" s="1"/>
  <c r="AR109" i="1" s="1"/>
  <c r="AR110" i="1" s="1"/>
  <c r="AR111" i="1" s="1"/>
  <c r="AR112" i="1" s="1"/>
  <c r="AR113" i="1" s="1"/>
  <c r="AR114" i="1" s="1"/>
  <c r="AR115" i="1" s="1"/>
  <c r="AR116" i="1" s="1"/>
  <c r="AR117" i="1" s="1"/>
  <c r="AR118" i="1" s="1"/>
  <c r="AR119" i="1" s="1"/>
  <c r="AR120" i="1" s="1"/>
  <c r="AR121" i="1" s="1"/>
  <c r="AR122" i="1" s="1"/>
  <c r="AR123" i="1" s="1"/>
  <c r="AR124" i="1" s="1"/>
  <c r="AR125" i="1" s="1"/>
  <c r="AR126" i="1" s="1"/>
  <c r="AR127" i="1" s="1"/>
  <c r="AR128" i="1" s="1"/>
  <c r="AR129" i="1" s="1"/>
  <c r="AR130" i="1" s="1"/>
  <c r="AR131" i="1" s="1"/>
  <c r="AR132" i="1" s="1"/>
  <c r="AR133" i="1" s="1"/>
  <c r="AR134" i="1" s="1"/>
  <c r="AR135" i="1" s="1"/>
  <c r="AR136" i="1" s="1"/>
  <c r="AR137" i="1" s="1"/>
  <c r="AR138" i="1" s="1"/>
  <c r="AR139" i="1" s="1"/>
  <c r="AR140" i="1" s="1"/>
  <c r="AR141" i="1" s="1"/>
  <c r="AR142" i="1" s="1"/>
  <c r="AR143" i="1" s="1"/>
  <c r="AR144" i="1" s="1"/>
  <c r="AR145" i="1" s="1"/>
  <c r="AR146" i="1" s="1"/>
  <c r="AR147" i="1" s="1"/>
  <c r="AR148" i="1" s="1"/>
  <c r="AR149" i="1" s="1"/>
  <c r="AR150" i="1" s="1"/>
  <c r="AR151" i="1" s="1"/>
  <c r="AR152" i="1" s="1"/>
  <c r="AR153" i="1" s="1"/>
  <c r="AR154" i="1" s="1"/>
  <c r="AR155" i="1" s="1"/>
  <c r="AR156" i="1" s="1"/>
  <c r="AR157" i="1" s="1"/>
  <c r="AR158" i="1" s="1"/>
  <c r="AR159" i="1" s="1"/>
  <c r="AR160" i="1" s="1"/>
  <c r="AR161" i="1" s="1"/>
  <c r="AR162" i="1" s="1"/>
  <c r="AR163" i="1" s="1"/>
  <c r="AR164" i="1" s="1"/>
  <c r="AR165" i="1" s="1"/>
  <c r="AR166" i="1" s="1"/>
  <c r="AR167" i="1" s="1"/>
  <c r="AR168" i="1" s="1"/>
  <c r="AR169" i="1" s="1"/>
  <c r="AR170" i="1" s="1"/>
  <c r="AR171" i="1" s="1"/>
  <c r="AR172" i="1" s="1"/>
  <c r="AR173" i="1" s="1"/>
  <c r="AR174" i="1" s="1"/>
  <c r="AR175" i="1" s="1"/>
  <c r="AR176" i="1" s="1"/>
  <c r="AR177" i="1" s="1"/>
  <c r="AR178" i="1" s="1"/>
  <c r="AR179" i="1" s="1"/>
  <c r="AR180" i="1" s="1"/>
  <c r="AR181" i="1" s="1"/>
  <c r="AR182" i="1" s="1"/>
  <c r="AR183" i="1" s="1"/>
  <c r="AR184" i="1" s="1"/>
  <c r="AR185" i="1" s="1"/>
  <c r="AR186" i="1" s="1"/>
  <c r="AR187" i="1" s="1"/>
  <c r="AR188" i="1" s="1"/>
  <c r="AR189" i="1" s="1"/>
  <c r="AT15" i="1" l="1"/>
  <c r="AN17" i="1"/>
  <c r="AT16" i="1"/>
  <c r="AT14" i="1"/>
  <c r="AN18" i="1" l="1"/>
  <c r="AT17" i="1"/>
  <c r="AT18" i="1" l="1"/>
  <c r="AN19" i="1"/>
  <c r="AN20" i="1" l="1"/>
  <c r="AT19" i="1"/>
  <c r="AT20" i="1" l="1"/>
  <c r="AN21" i="1"/>
  <c r="AN22" i="1" l="1"/>
  <c r="AT21" i="1"/>
  <c r="AN23" i="1" l="1"/>
  <c r="AT22" i="1"/>
  <c r="AN24" i="1" l="1"/>
  <c r="AT23" i="1"/>
  <c r="AT24" i="1" l="1"/>
  <c r="AN25" i="1"/>
  <c r="AN26" i="1" l="1"/>
  <c r="AT25" i="1"/>
  <c r="AT26" i="1" l="1"/>
  <c r="AN27" i="1"/>
  <c r="AN28" i="1" l="1"/>
  <c r="AT27" i="1"/>
  <c r="AT28" i="1" l="1"/>
  <c r="AN29" i="1"/>
  <c r="AN30" i="1" l="1"/>
  <c r="AT29" i="1"/>
  <c r="AT30" i="1" l="1"/>
  <c r="AN31" i="1"/>
  <c r="AN32" i="1" l="1"/>
  <c r="AT31" i="1"/>
  <c r="AT32" i="1" l="1"/>
  <c r="AN33" i="1"/>
  <c r="AN34" i="1" l="1"/>
  <c r="AT33" i="1"/>
  <c r="AT34" i="1" l="1"/>
  <c r="AN35" i="1"/>
  <c r="AN36" i="1" l="1"/>
  <c r="AT35" i="1"/>
  <c r="AT36" i="1" l="1"/>
  <c r="AN37" i="1"/>
  <c r="AN38" i="1" l="1"/>
  <c r="AT37" i="1"/>
  <c r="AT38" i="1" l="1"/>
  <c r="AN39" i="1"/>
  <c r="AN40" i="1" l="1"/>
  <c r="AT39" i="1"/>
  <c r="AT40" i="1" l="1"/>
  <c r="AN41" i="1"/>
  <c r="AN42" i="1" l="1"/>
  <c r="AT41" i="1"/>
  <c r="AT42" i="1" l="1"/>
  <c r="AN43" i="1"/>
  <c r="AN44" i="1" l="1"/>
  <c r="AT43" i="1"/>
  <c r="AT44" i="1" l="1"/>
  <c r="AN45" i="1"/>
  <c r="AN46" i="1" l="1"/>
  <c r="AT45" i="1"/>
  <c r="AT46" i="1" l="1"/>
  <c r="AN47" i="1"/>
  <c r="AN48" i="1" l="1"/>
  <c r="AT47" i="1"/>
  <c r="AT48" i="1" l="1"/>
  <c r="AN49" i="1"/>
  <c r="AT49" i="1" l="1"/>
  <c r="AN50" i="1"/>
  <c r="AN51" i="1" l="1"/>
  <c r="AT50" i="1"/>
  <c r="AN52" i="1" l="1"/>
  <c r="AT51" i="1"/>
  <c r="AT52" i="1" l="1"/>
  <c r="AN53" i="1"/>
  <c r="AN54" i="1" l="1"/>
  <c r="AT53" i="1"/>
  <c r="AN55" i="1" l="1"/>
  <c r="AT54" i="1"/>
  <c r="AT55" i="1" l="1"/>
  <c r="AN56" i="1"/>
  <c r="AN57" i="1" l="1"/>
  <c r="AT56" i="1"/>
  <c r="AT57" i="1" l="1"/>
  <c r="AN58" i="1"/>
  <c r="AT58" i="1" l="1"/>
  <c r="AN59" i="1"/>
  <c r="AN60" i="1" l="1"/>
  <c r="AT59" i="1"/>
  <c r="AN61" i="1" l="1"/>
  <c r="AT60" i="1"/>
  <c r="AT61" i="1" l="1"/>
  <c r="AN62" i="1"/>
  <c r="AT62" i="1" l="1"/>
  <c r="AN63" i="1"/>
  <c r="AN64" i="1" l="1"/>
  <c r="AT63" i="1"/>
  <c r="AT64" i="1" l="1"/>
  <c r="AN65" i="1"/>
  <c r="AT65" i="1" l="1"/>
  <c r="AN66" i="1"/>
  <c r="AN67" i="1" l="1"/>
  <c r="AT66" i="1"/>
  <c r="AT67" i="1" l="1"/>
  <c r="AN68" i="1"/>
  <c r="AT68" i="1" l="1"/>
  <c r="AN69" i="1"/>
  <c r="AN70" i="1" l="1"/>
  <c r="AT69" i="1"/>
  <c r="AT70" i="1" l="1"/>
  <c r="AN71" i="1"/>
  <c r="AN72" i="1" l="1"/>
  <c r="AT71" i="1"/>
  <c r="AN73" i="1" l="1"/>
  <c r="AT72" i="1"/>
  <c r="AN74" i="1" l="1"/>
  <c r="AT73" i="1"/>
  <c r="AN75" i="1" l="1"/>
  <c r="AT74" i="1"/>
  <c r="AN76" i="1" l="1"/>
  <c r="AT75" i="1"/>
  <c r="AT76" i="1" l="1"/>
  <c r="AN77" i="1"/>
  <c r="AN78" i="1" l="1"/>
  <c r="AT77" i="1"/>
  <c r="AN79" i="1" l="1"/>
  <c r="AT78" i="1"/>
  <c r="AN80" i="1" l="1"/>
  <c r="AT79" i="1"/>
  <c r="AN81" i="1" l="1"/>
  <c r="AT80" i="1"/>
  <c r="AN82" i="1" l="1"/>
  <c r="AT81" i="1"/>
  <c r="AT82" i="1" l="1"/>
  <c r="AN83" i="1"/>
  <c r="AT83" i="1" l="1"/>
  <c r="AN84" i="1"/>
  <c r="AN85" i="1" l="1"/>
  <c r="AT84" i="1"/>
  <c r="AN86" i="1" l="1"/>
  <c r="AT85" i="1"/>
  <c r="AT86" i="1" l="1"/>
  <c r="AN87" i="1"/>
  <c r="AN88" i="1" l="1"/>
  <c r="AT87" i="1"/>
  <c r="AT88" i="1" l="1"/>
  <c r="AN89" i="1"/>
  <c r="AN90" i="1" l="1"/>
  <c r="AT89" i="1"/>
  <c r="AN91" i="1" l="1"/>
  <c r="AT90" i="1"/>
  <c r="AN92" i="1" l="1"/>
  <c r="AT91" i="1"/>
  <c r="AN93" i="1" l="1"/>
  <c r="AT92" i="1"/>
  <c r="AN94" i="1" l="1"/>
  <c r="AT93" i="1"/>
  <c r="AT94" i="1" l="1"/>
  <c r="AN95" i="1"/>
  <c r="AN96" i="1" l="1"/>
  <c r="AT95" i="1"/>
  <c r="AN97" i="1" l="1"/>
  <c r="AT96" i="1"/>
  <c r="AN98" i="1" l="1"/>
  <c r="AT97" i="1"/>
  <c r="AN99" i="1" l="1"/>
  <c r="AT98" i="1"/>
  <c r="AN100" i="1" l="1"/>
  <c r="AT99" i="1"/>
  <c r="AT100" i="1" l="1"/>
  <c r="AN101" i="1"/>
  <c r="AN102" i="1" l="1"/>
  <c r="AT101" i="1"/>
  <c r="AN103" i="1" l="1"/>
  <c r="AT102" i="1"/>
  <c r="AN104" i="1" l="1"/>
  <c r="AT103" i="1"/>
  <c r="AN105" i="1" l="1"/>
  <c r="AT104" i="1"/>
  <c r="AN106" i="1" l="1"/>
  <c r="AT105" i="1"/>
  <c r="AT106" i="1" l="1"/>
  <c r="AN107" i="1"/>
  <c r="AT107" i="1" l="1"/>
  <c r="AN108" i="1"/>
  <c r="AN109" i="1" l="1"/>
  <c r="AT108" i="1"/>
  <c r="AN110" i="1" l="1"/>
  <c r="AT109" i="1"/>
  <c r="AN111" i="1" l="1"/>
  <c r="AT110" i="1"/>
  <c r="AT111" i="1" l="1"/>
  <c r="AN112" i="1"/>
  <c r="AT112" i="1" l="1"/>
  <c r="AN113" i="1"/>
  <c r="AT113" i="1" l="1"/>
  <c r="AN114" i="1"/>
  <c r="AT114" i="1" l="1"/>
  <c r="AN115" i="1"/>
  <c r="AN116" i="1" l="1"/>
  <c r="AT115" i="1"/>
  <c r="AT116" i="1" l="1"/>
  <c r="AN117" i="1"/>
  <c r="AN118" i="1" l="1"/>
  <c r="AT117" i="1"/>
  <c r="AT118" i="1" l="1"/>
  <c r="AN119" i="1"/>
  <c r="AT119" i="1" l="1"/>
  <c r="AN120" i="1"/>
  <c r="AT120" i="1" l="1"/>
  <c r="AN121" i="1"/>
  <c r="AT121" i="1" l="1"/>
  <c r="AN122" i="1"/>
  <c r="AN123" i="1" l="1"/>
  <c r="AT122" i="1"/>
  <c r="AN124" i="1" l="1"/>
  <c r="AT123" i="1"/>
  <c r="AN125" i="1" l="1"/>
  <c r="AT124" i="1"/>
  <c r="AT125" i="1" l="1"/>
  <c r="AN126" i="1"/>
  <c r="AT126" i="1" l="1"/>
  <c r="AN127" i="1"/>
  <c r="AN128" i="1" l="1"/>
  <c r="AT127" i="1"/>
  <c r="AN129" i="1" l="1"/>
  <c r="AT128" i="1"/>
  <c r="AT129" i="1" l="1"/>
  <c r="AN130" i="1"/>
  <c r="AT130" i="1" l="1"/>
  <c r="AN131" i="1"/>
  <c r="AN132" i="1" l="1"/>
  <c r="AT131" i="1"/>
  <c r="AN133" i="1" l="1"/>
  <c r="AT132" i="1"/>
  <c r="AN134" i="1" l="1"/>
  <c r="AT133" i="1"/>
  <c r="AN135" i="1" l="1"/>
  <c r="AT134" i="1"/>
  <c r="AN136" i="1" l="1"/>
  <c r="AT135" i="1"/>
  <c r="AT136" i="1" l="1"/>
  <c r="AN137" i="1"/>
  <c r="AT137" i="1" l="1"/>
  <c r="AN138" i="1"/>
  <c r="AT138" i="1" l="1"/>
  <c r="AN139" i="1"/>
  <c r="AT139" i="1" l="1"/>
  <c r="AN140" i="1"/>
  <c r="AN141" i="1" l="1"/>
  <c r="AT140" i="1"/>
  <c r="AN142" i="1" l="1"/>
  <c r="AT141" i="1"/>
  <c r="AN143" i="1" l="1"/>
  <c r="AT142" i="1"/>
  <c r="AT143" i="1" l="1"/>
  <c r="AN144" i="1"/>
  <c r="AN145" i="1" l="1"/>
  <c r="AT144" i="1"/>
  <c r="AN146" i="1" l="1"/>
  <c r="AT145" i="1"/>
  <c r="AT146" i="1" l="1"/>
  <c r="AN147" i="1"/>
  <c r="AT147" i="1" l="1"/>
  <c r="AN148" i="1"/>
  <c r="AT148" i="1" l="1"/>
  <c r="AN149" i="1"/>
  <c r="AT149" i="1" l="1"/>
  <c r="AN150" i="1"/>
  <c r="AN151" i="1" l="1"/>
  <c r="AT150" i="1"/>
  <c r="AN152" i="1" l="1"/>
  <c r="AT151" i="1"/>
  <c r="AN153" i="1" l="1"/>
  <c r="AT152" i="1"/>
  <c r="AN154" i="1" l="1"/>
  <c r="AT153" i="1"/>
  <c r="AT154" i="1" l="1"/>
  <c r="AN155" i="1"/>
  <c r="AT155" i="1" l="1"/>
  <c r="AN156" i="1"/>
  <c r="AN157" i="1" l="1"/>
  <c r="AT156" i="1"/>
  <c r="AN158" i="1" l="1"/>
  <c r="AT157" i="1"/>
  <c r="AN159" i="1" l="1"/>
  <c r="AT158" i="1"/>
  <c r="AN160" i="1" l="1"/>
  <c r="AT159" i="1"/>
  <c r="AN161" i="1" l="1"/>
  <c r="AT160" i="1"/>
  <c r="AT161" i="1" l="1"/>
  <c r="AN162" i="1"/>
  <c r="AN163" i="1" l="1"/>
  <c r="AT162" i="1"/>
  <c r="AN164" i="1" l="1"/>
  <c r="AT163" i="1"/>
  <c r="AN165" i="1" l="1"/>
  <c r="AT164" i="1"/>
  <c r="AN166" i="1" l="1"/>
  <c r="AT165" i="1"/>
  <c r="AT166" i="1" l="1"/>
  <c r="AN167" i="1"/>
  <c r="AN168" i="1" l="1"/>
  <c r="AT167" i="1"/>
  <c r="AT168" i="1" l="1"/>
  <c r="AN169" i="1"/>
  <c r="AN170" i="1" l="1"/>
  <c r="AT169" i="1"/>
  <c r="AN171" i="1" l="1"/>
  <c r="AT170" i="1"/>
  <c r="AN172" i="1" l="1"/>
  <c r="AT171" i="1"/>
  <c r="AT172" i="1" l="1"/>
  <c r="AN173" i="1"/>
  <c r="AT173" i="1" l="1"/>
  <c r="AN174" i="1"/>
  <c r="AN175" i="1" l="1"/>
  <c r="AT174" i="1"/>
  <c r="AT175" i="1" l="1"/>
  <c r="AN176" i="1"/>
  <c r="AN177" i="1" l="1"/>
  <c r="AT176" i="1"/>
  <c r="AT177" i="1" l="1"/>
  <c r="AN178" i="1"/>
  <c r="AN179" i="1" l="1"/>
  <c r="AT178" i="1"/>
  <c r="AT179" i="1" l="1"/>
  <c r="AN180" i="1"/>
  <c r="AN181" i="1" l="1"/>
  <c r="AT180" i="1"/>
  <c r="AN182" i="1" l="1"/>
  <c r="AT181" i="1"/>
  <c r="AN183" i="1" l="1"/>
  <c r="AT182" i="1"/>
  <c r="AN184" i="1" l="1"/>
  <c r="AT183" i="1"/>
  <c r="AT184" i="1" l="1"/>
  <c r="AN185" i="1"/>
  <c r="AT185" i="1" l="1"/>
  <c r="AN186" i="1"/>
  <c r="AN187" i="1" l="1"/>
  <c r="AT186" i="1"/>
  <c r="AT187" i="1" l="1"/>
  <c r="AN188" i="1"/>
  <c r="AN189" i="1" l="1"/>
  <c r="AT189" i="1" s="1"/>
  <c r="AT188" i="1"/>
</calcChain>
</file>

<file path=xl/sharedStrings.xml><?xml version="1.0" encoding="utf-8"?>
<sst xmlns="http://schemas.openxmlformats.org/spreadsheetml/2006/main" count="7555" uniqueCount="3014">
  <si>
    <t>Sıra</t>
  </si>
  <si>
    <t>TC Kimlik No</t>
  </si>
  <si>
    <t>Ad Soyad</t>
  </si>
  <si>
    <t>TÜRKİYE İŞ KURUMU GENEL MÜDÜRLÜĞÜ / ANKARA ÇALIŞMA VE İŞKURUMU İL MÜDÜRLÜĞÜ</t>
  </si>
  <si>
    <t>ORTA DOĞU TEKNİK ÜNİVERSİTESİ</t>
  </si>
  <si>
    <t>İŞKUR Gençlik Program Katılımcı Devamsızlık Formu</t>
  </si>
  <si>
    <t>Ait Olduğu Yıl</t>
  </si>
  <si>
    <t>Ait Olduğu Ay</t>
  </si>
  <si>
    <t>X: Çalışma
İ: İzin
R: Rapor
D: Devamsızlık</t>
  </si>
  <si>
    <t>İŞKUR Gençlik Program</t>
  </si>
  <si>
    <t>Gençlik Program Konusu</t>
  </si>
  <si>
    <t>TYP Başlama Tarihi</t>
  </si>
  <si>
    <t>Program Bitiş Tarihi</t>
  </si>
  <si>
    <t>Yüklenici Adı</t>
  </si>
  <si>
    <t>Katılımcı Bilgileri</t>
  </si>
  <si>
    <t>Günler</t>
  </si>
  <si>
    <t>Katılımcı Görev Yaptığı Yer</t>
  </si>
  <si>
    <t>TC KİMLİK NO:</t>
  </si>
  <si>
    <t>Adı Soyadı</t>
  </si>
  <si>
    <t>Tür</t>
  </si>
  <si>
    <t>Araştırmalar Koordinatörlüğü</t>
  </si>
  <si>
    <t>AYNA Klinik Psikoloji Destek Ünitesi</t>
  </si>
  <si>
    <t xml:space="preserve">Bilgi İşlem Daire Başkanlığı </t>
  </si>
  <si>
    <t>Bilimsel Araştırma Projeleri Koordinasyon Birimi Koordinatörlüğü</t>
  </si>
  <si>
    <t>BİLTEMM - Bilim Teknoloji Mühendislik ve Matematik Eğitimi Uyg. ve Araş. Mrk.</t>
  </si>
  <si>
    <t>Dişli, Güç Aktarma Sistemleri ve Titreşim Uygulama ve Araştırma Merkezi (DİMER)</t>
  </si>
  <si>
    <t>Döner Sermaye İşletmesi Müdürlüğü</t>
  </si>
  <si>
    <t>EKOSAM - Ekosistem Uygulama ve Araştırma Merkezi</t>
  </si>
  <si>
    <t>ENDAM-Enerji Malzemeleri ve Depolama Cihazları Uygulama Araştırma Merkezi</t>
  </si>
  <si>
    <t>Engelsiz ODTÜ Birimi</t>
  </si>
  <si>
    <t>Evrak ve Arşiv Müdürlüğü</t>
  </si>
  <si>
    <t>Fen-Edebiyat Fakültesi</t>
  </si>
  <si>
    <t>Genel Sekreterlik</t>
  </si>
  <si>
    <t>Hukuk Müşavirliği</t>
  </si>
  <si>
    <t>İç Hizmetler Müdürlüğü</t>
  </si>
  <si>
    <t>İktisadi ve İdari Bilimler Fakültesi</t>
  </si>
  <si>
    <t>Kaynak Teknolojisi ve Tahribatsız Muayene Araş. ve Uyg. Mrk. (KATAMER)</t>
  </si>
  <si>
    <t>Konfüçyus Merkezi</t>
  </si>
  <si>
    <t>Kütüphane ve Dokümantasyon Daire Başkanlığı</t>
  </si>
  <si>
    <t>Mimarlık Fakültesi</t>
  </si>
  <si>
    <t>Mühendislik Fakültesi</t>
  </si>
  <si>
    <t>Müzik ve Güzel Sanatlar Bölümü</t>
  </si>
  <si>
    <t>OGAM - Görüntü Analizi Uygulama ve Araştırma Merkezi</t>
  </si>
  <si>
    <t>PAL - Petrol Araştırma Merkezi</t>
  </si>
  <si>
    <t>ROMER - Robotik ve Yapay Zeka Teknolojileri Uygulama ve Araştırma Merkezi</t>
  </si>
  <si>
    <t>Sağlık Kültür ve Spor Daire Başkanlığı</t>
  </si>
  <si>
    <t>SEM - Sürekli Eğitim Merkezi</t>
  </si>
  <si>
    <t xml:space="preserve">Strateji Geliştirme Daire Başkanlığı </t>
  </si>
  <si>
    <t>Sürdürülebilir Kampüs/İklim Merkezi</t>
  </si>
  <si>
    <t>TAÇDAM - Tarihsel Çevre Değerlerini Araş. ve Uyg. Mrk.</t>
  </si>
  <si>
    <t>TASARIM FABRİKASI -Tasarım ve Önmodelleme Uygulama ve Araştırma Mrk.</t>
  </si>
  <si>
    <t>Teknokent Proje Yönetim ve Danışmanlık Ofisi / TEKNOKENT Teknoloji Transfer Ofisi</t>
  </si>
  <si>
    <t>TSK Modelleme ve Similasyon Araş.ve Uyg.Mer. (TSK MODSİMMER)</t>
  </si>
  <si>
    <t>UEAM-Uygulamalı Etik Araştırma Merkezi</t>
  </si>
  <si>
    <t>YTM-MATPUM Yapılı Çevre ve Tasarım Uygulama ve Araştırma Merkezi</t>
  </si>
  <si>
    <t>Hafta Bilgileri</t>
  </si>
  <si>
    <t>Tarih</t>
  </si>
  <si>
    <t>Ocak</t>
  </si>
  <si>
    <t>Şubat</t>
  </si>
  <si>
    <t>Mart</t>
  </si>
  <si>
    <t>Nisan</t>
  </si>
  <si>
    <t>Mayıs</t>
  </si>
  <si>
    <t>Haziran</t>
  </si>
  <si>
    <t>Temmuz</t>
  </si>
  <si>
    <t>Ağustos</t>
  </si>
  <si>
    <t>Eylül</t>
  </si>
  <si>
    <t>Ekim</t>
  </si>
  <si>
    <t>Kasım</t>
  </si>
  <si>
    <t>Aralık</t>
  </si>
  <si>
    <t>Ay No</t>
  </si>
  <si>
    <t>Yıl</t>
  </si>
  <si>
    <t>Başlangıç</t>
  </si>
  <si>
    <t>Bitiş</t>
  </si>
  <si>
    <t>Anahtar</t>
  </si>
  <si>
    <t>DEVAMSIZLIK</t>
  </si>
  <si>
    <t>ÇALIŞMA</t>
  </si>
  <si>
    <t>İZİN</t>
  </si>
  <si>
    <t>RAPOR</t>
  </si>
  <si>
    <t>2.HAFTA</t>
  </si>
  <si>
    <t>3.HAFTA</t>
  </si>
  <si>
    <t>4.HAFTA</t>
  </si>
  <si>
    <t>!</t>
  </si>
  <si>
    <t>3 GİRİŞTEN FAZLA YAPILAMAZ</t>
  </si>
  <si>
    <t>Resmi Tatiller</t>
  </si>
  <si>
    <t>Yeni Yıl</t>
  </si>
  <si>
    <t>Ramazan</t>
  </si>
  <si>
    <t>İşçi</t>
  </si>
  <si>
    <t>Çocuk</t>
  </si>
  <si>
    <t>Gençlik</t>
  </si>
  <si>
    <t>Kurban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</si>
  <si>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</si>
  <si>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</si>
  <si>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</si>
  <si>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</si>
  <si>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</si>
  <si>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</si>
  <si>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</si>
  <si>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</si>
  <si>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</si>
  <si>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BİRİM</t>
  </si>
  <si>
    <t>ANAHTAR</t>
  </si>
  <si>
    <t>DURUM</t>
  </si>
  <si>
    <t>DEVAMSIZLIK UYARI</t>
  </si>
  <si>
    <t>UYARILAR !!!</t>
  </si>
  <si>
    <t>İZİN TOPLAMI</t>
  </si>
  <si>
    <t>İZİN DURUMU</t>
  </si>
  <si>
    <t>SONUÇ</t>
  </si>
  <si>
    <t>SON HAFTA TOPLAMI</t>
  </si>
  <si>
    <t>1.HAFTA+DEVİR</t>
  </si>
  <si>
    <t>GÖREV YERİ</t>
  </si>
  <si>
    <t>AdımODTÜ (Rektörlüğe Bağlı Birim)</t>
  </si>
  <si>
    <t>ÖGEM-Öğrenme ve Öğretmeyi Geliştime Uygulama ve Araştırma Merkezi</t>
  </si>
  <si>
    <t>ODTÜ Uzay ve Hızlandırıcı Teknolojiler Uygulama ve Araştırma Merkezi (İVME-R)</t>
  </si>
  <si>
    <t>ODTÜ KPM - Kariyer Planlama Uygulama ve Araştırma Merkezi (Rektörlüğe Bağlı Birim)</t>
  </si>
  <si>
    <t>Bilim ve Teknoloji Politikaları Araştırma Merkezi</t>
  </si>
  <si>
    <t>Bilim İletişim Grubu(Ofisi) (Rektörlüğe Bağlı Birim)</t>
  </si>
  <si>
    <t>Sosyal Bilimler Enstitüsü Müdürlüğü</t>
  </si>
  <si>
    <t>Öğrenci Dekanlığı</t>
  </si>
  <si>
    <t>Enformatik Enstitüsü Müdürlüğü</t>
  </si>
  <si>
    <t>BİLTİR Merkezi (Bilgis. Dest. Tas. İmalat ve Rob. Araş.ve Uyg. Mrk.)</t>
  </si>
  <si>
    <t xml:space="preserve">Eğitim Fakültesi </t>
  </si>
  <si>
    <t>Biyomalzeme ve Doku Mühendisliği Uygulama ve Araştırma Mrk.(Biyomaten)</t>
  </si>
  <si>
    <t>Tanıtım Ofisi (Rektörlüğe Bağlı Birim)</t>
  </si>
  <si>
    <t>Rüzgar Enerjisi Teknolojileri Uygulama ve Araştırma Mrk.(RÜZGEM)</t>
  </si>
  <si>
    <t>Grafik Tasarım Birimi (Rektörlüğe Bağlı Birim)</t>
  </si>
  <si>
    <t>Mezunlarla İletişim Ofisi</t>
  </si>
  <si>
    <t>Uygulamalı Matematik Enstitüsü Müdürlüğü</t>
  </si>
  <si>
    <t>Uzaktan Eğitim Uygulmama ve Araştırma Merkezi</t>
  </si>
  <si>
    <t>Personel Dairesi Başkanlığı</t>
  </si>
  <si>
    <t>Uluslararası İş Birliği Ofisi (UİO)</t>
  </si>
  <si>
    <t>Yabancı Diller Yüksekokulu Müdürlüğü</t>
  </si>
  <si>
    <t>GİSAM - Görsel İşitsel Sistemler Araş. ve Uyg. Mrk. (Rektörlüğe Bağlı Birim)</t>
  </si>
  <si>
    <t>Fen Bilimleri Enstitüsü Müdürlüğü</t>
  </si>
  <si>
    <t xml:space="preserve">Öğrenci İşleri Daire Başkanlığı </t>
  </si>
  <si>
    <t>Girişimcilik  Araştırma ve Uygulama Merkezi (GİMER) (Rektörlüğe Bağlı Birim)</t>
  </si>
  <si>
    <t>İleri Teknolojilerde Test ve Ölçüm Merkezi (MERKEZ LABORATUVARI)</t>
  </si>
  <si>
    <t>Toplum ve Bilim Araştırma ve Uygulama Merkezi (Rektörlüğe Bağlı Birim)</t>
  </si>
  <si>
    <t>Halkla İlişkiler Müdürlüğü (Rektörlüğe Bağlı Birim)</t>
  </si>
  <si>
    <t>Global Etkileşim ve Basın Ofisi (eski ismi Basın Bürosu (Rektörlüğe Bağlı Birim))</t>
  </si>
  <si>
    <t xml:space="preserve">İdari ve Mali İşler Daire Başkanlığı </t>
  </si>
  <si>
    <t>İş Sağlığı ve Güvenliği Birimi</t>
  </si>
  <si>
    <t>Kurumsal Büyük Veri Yönetimi Koordinatörlüğü</t>
  </si>
  <si>
    <t>Meslek Yüksekokulu Müdürlüğü</t>
  </si>
  <si>
    <t>Sosyal Tesisler Müdürlüğü</t>
  </si>
  <si>
    <t>Yapı İşleri ve Teknik Dairesi Başkanlığı</t>
  </si>
  <si>
    <t>ODTÜ Kurumsal Gelişim ve Planlama Ofisi (KGPO)</t>
  </si>
  <si>
    <t>Türk Dili Bölümü</t>
  </si>
  <si>
    <t>HACER MUTLUER</t>
  </si>
  <si>
    <t>YUNUS PAŞALI</t>
  </si>
  <si>
    <t>NURHAK ÇELİK</t>
  </si>
  <si>
    <t>KADİR ÇELİK</t>
  </si>
  <si>
    <t>UFUK ÖZESMER</t>
  </si>
  <si>
    <t>ONUR AYGÜN</t>
  </si>
  <si>
    <t>ASLINUR GAYRETLİ</t>
  </si>
  <si>
    <t>ÖZGÜR IŞILDAK</t>
  </si>
  <si>
    <t>CAN BÜYÜKAYHAN</t>
  </si>
  <si>
    <t>AZAD ÖZGÜL</t>
  </si>
  <si>
    <t>MERVE AYDIN</t>
  </si>
  <si>
    <t>ÖZLEM İME</t>
  </si>
  <si>
    <t>YUNUS EMRE KARAKUŞ</t>
  </si>
  <si>
    <t>FIRAT KARADENİZ</t>
  </si>
  <si>
    <t>OKAN KURT</t>
  </si>
  <si>
    <t>SİMGE ŞAHİN</t>
  </si>
  <si>
    <t>ZEYNEP KOÇAN</t>
  </si>
  <si>
    <t>İLAYDA HACER DURMAZ</t>
  </si>
  <si>
    <t>SEHER KILIÇ</t>
  </si>
  <si>
    <t>DENİZ ÇAĞLAR ŞANLI</t>
  </si>
  <si>
    <t>ÇAĞLA GÖKSEL KASNAK</t>
  </si>
  <si>
    <t>ONUR CAN KURU</t>
  </si>
  <si>
    <t>ATAKAN KARACA</t>
  </si>
  <si>
    <t>BAHRİYE MELTEM AKBAŞ</t>
  </si>
  <si>
    <t>ELA AHMEDOĞLU</t>
  </si>
  <si>
    <t>MAGSUD ÖZTÜRK</t>
  </si>
  <si>
    <t>MERVE ALTUNTAŞ</t>
  </si>
  <si>
    <t>EMRE KOZAN</t>
  </si>
  <si>
    <t>EMİNE İNCİ ŞAHİN</t>
  </si>
  <si>
    <t>CÜNEYT ALAN</t>
  </si>
  <si>
    <t>AHMET YILMAZ</t>
  </si>
  <si>
    <t>DENİZ SARD ÇAĞLAN</t>
  </si>
  <si>
    <t>ZEYNEP BOZDOĞAN</t>
  </si>
  <si>
    <t>ASLI DOĞA KILIÇ</t>
  </si>
  <si>
    <t>DENİZ TİMUR</t>
  </si>
  <si>
    <t>SEMANUR ÜNAL</t>
  </si>
  <si>
    <t>SÜMEYYE NUR BAL</t>
  </si>
  <si>
    <t>ELİF KALIN</t>
  </si>
  <si>
    <t>ZEYNEP DİZMAN</t>
  </si>
  <si>
    <t>EMRE KULA</t>
  </si>
  <si>
    <t>AHMET BAHADIR ÖNCÜER</t>
  </si>
  <si>
    <t>MURAT AYDIN</t>
  </si>
  <si>
    <t>TUNAHAN ÖZ</t>
  </si>
  <si>
    <t>DAMLA ÖTEN</t>
  </si>
  <si>
    <t>MUHAMMET SEFA AKTAŞ</t>
  </si>
  <si>
    <t>YUNUS EMRE ALKAN</t>
  </si>
  <si>
    <t>FATİH DAĞ</t>
  </si>
  <si>
    <t>KEMAL METİN</t>
  </si>
  <si>
    <t>ZEHRANUR ASLAN</t>
  </si>
  <si>
    <t>İREM DAĞDELEN</t>
  </si>
  <si>
    <t>DİLAN SARİ</t>
  </si>
  <si>
    <t>KÜBRA KARTEPER</t>
  </si>
  <si>
    <t>AYÇA NUR AYDIN</t>
  </si>
  <si>
    <t>TOLGA YÜCEL</t>
  </si>
  <si>
    <t>ÖMER KARAKAYA</t>
  </si>
  <si>
    <t>BATUHAN YILDIZ</t>
  </si>
  <si>
    <t>SARP KOZAN</t>
  </si>
  <si>
    <t>YÜKSEL MERT KÖSEÖMÜR</t>
  </si>
  <si>
    <t>CELAL ÖZTÜRK</t>
  </si>
  <si>
    <t>OYTUN AĞAR</t>
  </si>
  <si>
    <t>MERT CAN KAPLAN</t>
  </si>
  <si>
    <t>YASİN VARLI</t>
  </si>
  <si>
    <t>METEHAN GÜMÜŞ</t>
  </si>
  <si>
    <t>BARAN CEM MENTEŞE</t>
  </si>
  <si>
    <t>SERDAR BASKIN</t>
  </si>
  <si>
    <t>İDRİS AYDIN</t>
  </si>
  <si>
    <t>ONUR BALMAHMUT</t>
  </si>
  <si>
    <t>İDİL İRİS ELKIRAN</t>
  </si>
  <si>
    <t>UTKU KAN</t>
  </si>
  <si>
    <t>GÖZDE BİRİNCİ</t>
  </si>
  <si>
    <t>MUHAMMED İKBAL ÖZTEKİN</t>
  </si>
  <si>
    <t>BİLGE CEYHAN</t>
  </si>
  <si>
    <t>BEGÜM YAĞMUR YEŞİL</t>
  </si>
  <si>
    <t>ALİ ATAKAN ARI</t>
  </si>
  <si>
    <t>UTKU FURKAN BÖCEK</t>
  </si>
  <si>
    <t>KEMAL MERT DEMİRTEN</t>
  </si>
  <si>
    <t>BEYZANUR IŞIK</t>
  </si>
  <si>
    <t>BİLAL KARATAŞ</t>
  </si>
  <si>
    <t>EGEMEN KURT</t>
  </si>
  <si>
    <t>SENA NUR PEDAVRALI</t>
  </si>
  <si>
    <t>MEHMET EMİN ATALAY</t>
  </si>
  <si>
    <t>HALENUR BOZDAĞ</t>
  </si>
  <si>
    <t>ALPASLAN KESİM</t>
  </si>
  <si>
    <t>SÜMEYYE EDA SIRMALI</t>
  </si>
  <si>
    <t>HAVA ÖZGE ÜNAL</t>
  </si>
  <si>
    <t>ENES ÇELİKER</t>
  </si>
  <si>
    <t>FATMA NAZLI ÜNCÜ</t>
  </si>
  <si>
    <t>MEHMED MELİH YİĞİTER</t>
  </si>
  <si>
    <t>SABAHATTİN ALTIOK</t>
  </si>
  <si>
    <t>DOĞA ÇANKAYA</t>
  </si>
  <si>
    <t>EMİR GÜL</t>
  </si>
  <si>
    <t>YUSUF SİPAHİ</t>
  </si>
  <si>
    <t>EDA KIZAR</t>
  </si>
  <si>
    <t>ŞEVAL TOSUN</t>
  </si>
  <si>
    <t>SEZER YILMAZ</t>
  </si>
  <si>
    <t>GİZEM AYDIN</t>
  </si>
  <si>
    <t>PELİN ÇAKIR</t>
  </si>
  <si>
    <t>BAŞAK KABALOĞLU</t>
  </si>
  <si>
    <t>EREN AKKOÇ</t>
  </si>
  <si>
    <t>MERTCAN BADAN</t>
  </si>
  <si>
    <t>BORA ODABAŞI</t>
  </si>
  <si>
    <t>HATİCE ŞAHİN</t>
  </si>
  <si>
    <t>CANSU KARATAŞ</t>
  </si>
  <si>
    <t>OĞUZ NASUH BEKTAŞ</t>
  </si>
  <si>
    <t>ALAZ EKİM ÇALIŞKAN</t>
  </si>
  <si>
    <t>EDA ELİF ÖZYİĞİT</t>
  </si>
  <si>
    <t>BURAK ATMACA</t>
  </si>
  <si>
    <t>ELİF ŞULE BARIŞ</t>
  </si>
  <si>
    <t>TAMER ÇELİK</t>
  </si>
  <si>
    <t>CEREN DAYIOĞLU</t>
  </si>
  <si>
    <t>İREM ERİM</t>
  </si>
  <si>
    <t>ELİF DOĞA SIĞNAK</t>
  </si>
  <si>
    <t>UĞUR CEYLAN</t>
  </si>
  <si>
    <t>ŞEVKET AKDÜNDAR</t>
  </si>
  <si>
    <t>GAMZE DURHAN</t>
  </si>
  <si>
    <t>BİLAL ABDURRAHMAN YILDIZ</t>
  </si>
  <si>
    <t>FURKAN GÜLEÇ</t>
  </si>
  <si>
    <t>AYŞE SENA KOÇ</t>
  </si>
  <si>
    <t>MURAT EGEMEN KANBİR</t>
  </si>
  <si>
    <t>ÖZGE GÖÇER</t>
  </si>
  <si>
    <t>SELİN YEGİN</t>
  </si>
  <si>
    <t>SUEDA KELEŞOĞLU</t>
  </si>
  <si>
    <t>SÜMEYYE NUR KÖSE</t>
  </si>
  <si>
    <t>BAHRİ TOPRAK ÖĞREN</t>
  </si>
  <si>
    <t>MAHMUT DENİZ TAHMAZ</t>
  </si>
  <si>
    <t>HAVVA NUR TEKİN</t>
  </si>
  <si>
    <t>CEMRE TOPALOĞLU</t>
  </si>
  <si>
    <t>ENES BUĞRA AKBUĞA</t>
  </si>
  <si>
    <t>MERTCAN BOLAT</t>
  </si>
  <si>
    <t>ÖZKAN CIPLAK</t>
  </si>
  <si>
    <t>UKAY ÇİFTCİ</t>
  </si>
  <si>
    <t>VİLDAN EREN</t>
  </si>
  <si>
    <t>DEVRİM ESKİBİNA</t>
  </si>
  <si>
    <t>VELİ BURKAY KILIÇ</t>
  </si>
  <si>
    <t>EMİN ALPEREN ÖNAL</t>
  </si>
  <si>
    <t>YILDIZ SUR</t>
  </si>
  <si>
    <t>EMRE CAN TÜRKOĞLU</t>
  </si>
  <si>
    <t>SERHAT YILMAZ</t>
  </si>
  <si>
    <t>NAHİDE SILA YİĞİTOĞLU</t>
  </si>
  <si>
    <t>ONUR ALTUN</t>
  </si>
  <si>
    <t>AHMET KUBİLAY ASLAN</t>
  </si>
  <si>
    <t>TARIK EFE CANDOĞAN</t>
  </si>
  <si>
    <t>MURATHAN GENC</t>
  </si>
  <si>
    <t>ALP KAĞAN ÖZKANDAN</t>
  </si>
  <si>
    <t>UMUT BEDİRHAN ŞAHAN</t>
  </si>
  <si>
    <t>NURULLAH KARİP</t>
  </si>
  <si>
    <t>ÇAĞRI SÜME</t>
  </si>
  <si>
    <t>ERAY ALABAŞ</t>
  </si>
  <si>
    <t>BÜNYAMİN AYHAN</t>
  </si>
  <si>
    <t>SAVAŞ YILDIZ</t>
  </si>
  <si>
    <t>MERT CAN DURUKAN</t>
  </si>
  <si>
    <t>DORUK TOKSARI</t>
  </si>
  <si>
    <t>İSMAİL GÖRKEM TUNCA</t>
  </si>
  <si>
    <t>SAMET YILMAZ</t>
  </si>
  <si>
    <t>EMRE CEYLAN</t>
  </si>
  <si>
    <t>MERT ALİ ÇELEBİ</t>
  </si>
  <si>
    <t>ZÜBEYİR ÇOBAN</t>
  </si>
  <si>
    <t>CAN SEVİMSOY</t>
  </si>
  <si>
    <t>MUHAMMED VEFA BAŞAT</t>
  </si>
  <si>
    <t>SAFİYE ÖZGE ÖĞÜT</t>
  </si>
  <si>
    <t>EDA BÜLBÜL</t>
  </si>
  <si>
    <t>BERKE ALTAN</t>
  </si>
  <si>
    <t>ECE ERKAN</t>
  </si>
  <si>
    <t>GÖKAY KARADAĞ</t>
  </si>
  <si>
    <t>HANDE KENAR</t>
  </si>
  <si>
    <t>ECE URUNCA</t>
  </si>
  <si>
    <t>OSMAN KAAN YAY</t>
  </si>
  <si>
    <t>SÜMEYYE AĞIRTAŞ</t>
  </si>
  <si>
    <t>MEVLÜT FURKAN KAÇA</t>
  </si>
  <si>
    <t>ÇAĞATAY ÖZMEN</t>
  </si>
  <si>
    <t>YASEMİN KILINÇ</t>
  </si>
  <si>
    <t>HÜSEYİN MERT ERMİŞ</t>
  </si>
  <si>
    <t>GÖKÇE GÜLER</t>
  </si>
  <si>
    <t>VERA POLAT</t>
  </si>
  <si>
    <t>ASLI NUR AKCAN</t>
  </si>
  <si>
    <t>DİLŞAD ARSLAN</t>
  </si>
  <si>
    <t>MELİSA BADEM</t>
  </si>
  <si>
    <t>RABİA ÇOPUR</t>
  </si>
  <si>
    <t>BERKE CAN GÜLMEZ</t>
  </si>
  <si>
    <t>HELİN BACINOĞLU</t>
  </si>
  <si>
    <t>MİNE KARAMAN</t>
  </si>
  <si>
    <t>HATİCE GÜLSENA OKAY</t>
  </si>
  <si>
    <t>NİSA NUR YÜKSEK</t>
  </si>
  <si>
    <t>KEMAL CAN YÜKSEL</t>
  </si>
  <si>
    <t>ECE AKIN</t>
  </si>
  <si>
    <t>BERK DENİZ DERELİ</t>
  </si>
  <si>
    <t>METİN MERT GÜRBÜZ</t>
  </si>
  <si>
    <t>SABAHATTİN ŞAHİN ÖNAL</t>
  </si>
  <si>
    <t>ZEYNEP ŞEBNEM ÖZBAKIR</t>
  </si>
  <si>
    <t>RANA BETÜL PALA</t>
  </si>
  <si>
    <t>ORTUNÇ USLU</t>
  </si>
  <si>
    <t>ELİF BEYZA UYSAL</t>
  </si>
  <si>
    <t>ALİ EMİR ARIKAN</t>
  </si>
  <si>
    <t>BERK CANTÜRK</t>
  </si>
  <si>
    <t>MEVLÜT EREN TEPER</t>
  </si>
  <si>
    <t>BARAN AKGÜN</t>
  </si>
  <si>
    <t>ARİF BAKIR</t>
  </si>
  <si>
    <t>YAĞMUR ÇIBIKDİKEN</t>
  </si>
  <si>
    <t>RABİA İZEM DURAL</t>
  </si>
  <si>
    <t>ARDA ERİŞ</t>
  </si>
  <si>
    <t>BURCU ÖZNERGİZ</t>
  </si>
  <si>
    <t>MEHMET ALİ UÇAK</t>
  </si>
  <si>
    <t>YUSUF EFE ZORLU</t>
  </si>
  <si>
    <t>MELİKE EDA BURAK</t>
  </si>
  <si>
    <t>NEBAHAT DOĞAN</t>
  </si>
  <si>
    <t>NİLBAN DURGAN</t>
  </si>
  <si>
    <t>SEVGİ GÜVENDİK</t>
  </si>
  <si>
    <t>SELİN ŞAHLI</t>
  </si>
  <si>
    <t>FATMA ATA</t>
  </si>
  <si>
    <t>HAYRİYE SELCEN ÇEKİÇ</t>
  </si>
  <si>
    <t>TUNAHAN DEMİRAY</t>
  </si>
  <si>
    <t>EYLÜL ZEYNEP HARMANTAŞ</t>
  </si>
  <si>
    <t>AYŞENUR SÜT</t>
  </si>
  <si>
    <t>EFE CAN TOSUN</t>
  </si>
  <si>
    <t>OKAN YANBAKAN</t>
  </si>
  <si>
    <t>ELİF YILDIRIM</t>
  </si>
  <si>
    <t>GÜLNİHAL YILDIZ</t>
  </si>
  <si>
    <t>DURU AĞPUR</t>
  </si>
  <si>
    <t>SEDANUR ARSLAN</t>
  </si>
  <si>
    <t>TUTKU NAZ ÇELİK</t>
  </si>
  <si>
    <t>YAREN DEMİRKIRAN</t>
  </si>
  <si>
    <t>SUDE ERTİN</t>
  </si>
  <si>
    <t>SANEM GERDAN</t>
  </si>
  <si>
    <t>ELİF GÜLDAN</t>
  </si>
  <si>
    <t>AYŞE KARAÜZÜM</t>
  </si>
  <si>
    <t>BORAY ALBATROS ÖZDEMİR</t>
  </si>
  <si>
    <t>BEYZA NUR TANER</t>
  </si>
  <si>
    <t>EMİNE ELİF TUNÇ</t>
  </si>
  <si>
    <t>AYÇA YETKİN</t>
  </si>
  <si>
    <t>ZEYNEP YÖRÜK</t>
  </si>
  <si>
    <t>SILA NAZ AKDOĞAN</t>
  </si>
  <si>
    <t>ANIL ÇAĞRI AYEN</t>
  </si>
  <si>
    <t>MELTEM BAŞ</t>
  </si>
  <si>
    <t>FAZİLET SİNEMİS EROL</t>
  </si>
  <si>
    <t>YAKUP ETHEM GÖKMEN</t>
  </si>
  <si>
    <t>ÜMMÜHAN SENA İNAN</t>
  </si>
  <si>
    <t>ŞEVVAL KOÇ</t>
  </si>
  <si>
    <t>EDANUR KODAŞ</t>
  </si>
  <si>
    <t>TÜRKÜ DENİZ ÖZDEMİR</t>
  </si>
  <si>
    <t>SUEDA VADİ</t>
  </si>
  <si>
    <t>SELİNAY YILMAZ</t>
  </si>
  <si>
    <t>YİĞİT AYKUT</t>
  </si>
  <si>
    <t>BERİVAN ÇELİK</t>
  </si>
  <si>
    <t>GAMZE DANACI</t>
  </si>
  <si>
    <t>ZEYNEP KISACIK</t>
  </si>
  <si>
    <t>EFE KORKMAZ</t>
  </si>
  <si>
    <t>BEYZA KUT</t>
  </si>
  <si>
    <t>İREM YUSUFOĞLU</t>
  </si>
  <si>
    <t>ÇAĞATAY AKSOY</t>
  </si>
  <si>
    <t>UMUT ALTINTAŞ</t>
  </si>
  <si>
    <t>RAUF ÇALIK</t>
  </si>
  <si>
    <t>AYBÜKE GÜRUTKU</t>
  </si>
  <si>
    <t>ZEYNEP SUDE ORDULU</t>
  </si>
  <si>
    <t>ECE ÖZBAY</t>
  </si>
  <si>
    <t>İLHAN EMRE SÜER</t>
  </si>
  <si>
    <t>YUSUF TUNCA</t>
  </si>
  <si>
    <t>ERAY YÜCEDAĞ</t>
  </si>
  <si>
    <t>BORA MUSTAFA ARSLAN</t>
  </si>
  <si>
    <t>ENGİN BAĞIRGAN</t>
  </si>
  <si>
    <t>BENGİSU DENİZ</t>
  </si>
  <si>
    <t>EMİNE GÜLAĞACI</t>
  </si>
  <si>
    <t>EMİNE EYLÜL İMRALI</t>
  </si>
  <si>
    <t>EKİN TUTGUN</t>
  </si>
  <si>
    <t>MUHAMMED AHMET BAYDOĞAN</t>
  </si>
  <si>
    <t>FATİH DALLI</t>
  </si>
  <si>
    <t>BENGÜSU DEMİR</t>
  </si>
  <si>
    <t>EFE İLKER EKİZOĞLU</t>
  </si>
  <si>
    <t>RÜVEYDA TOSUN</t>
  </si>
  <si>
    <t>FURKAN DEMİR</t>
  </si>
  <si>
    <t>BURAK DİRLİK</t>
  </si>
  <si>
    <t>OĞUZHAN DOĞAN</t>
  </si>
  <si>
    <t>DENİZ PEKKAPTAN</t>
  </si>
  <si>
    <t>MEHMET SAFA ŞAHİN</t>
  </si>
  <si>
    <t>SUDE TAŞ</t>
  </si>
  <si>
    <t>YAĞIZ ŞAHİN YAZICI</t>
  </si>
  <si>
    <t>ŞÜKRÜ BURAK AKSU</t>
  </si>
  <si>
    <t>YUSUF DENİZ DEMİRCİ</t>
  </si>
  <si>
    <t>FATMA DEMİRHAN</t>
  </si>
  <si>
    <t>BERFİN DOĞAN</t>
  </si>
  <si>
    <t>HALİL ERDEM</t>
  </si>
  <si>
    <t>DİLŞAD KOÇAK</t>
  </si>
  <si>
    <t>YAĞIZ YAZGAN</t>
  </si>
  <si>
    <t>PELİN DURUKSU</t>
  </si>
  <si>
    <t>OĞUZHAN KILINÇ</t>
  </si>
  <si>
    <t>SEMİHA KOÇ</t>
  </si>
  <si>
    <t>AYŞE ÖZDEMİR</t>
  </si>
  <si>
    <t>ETHEM ERDEM SÖNMEZ</t>
  </si>
  <si>
    <t>DENİZ HASAN TURAN</t>
  </si>
  <si>
    <t>NİSANUR YAYLI</t>
  </si>
  <si>
    <t>MUSTAFA AYTAÇ</t>
  </si>
  <si>
    <t>MEHMET KAAN BALLI</t>
  </si>
  <si>
    <t>EZGİ BEYDİLLİ</t>
  </si>
  <si>
    <t>LEYLA ÇALIŞAN</t>
  </si>
  <si>
    <t>RIZA ER</t>
  </si>
  <si>
    <t>ÇAĞLA ERDOĞAN</t>
  </si>
  <si>
    <t>BUSE GÜLLÜOĞLU</t>
  </si>
  <si>
    <t>SEVGİ ŞAHİN</t>
  </si>
  <si>
    <t>BATUHAN ŞEVİK</t>
  </si>
  <si>
    <t>ZEYNEP TOPCU</t>
  </si>
  <si>
    <t>GÖKTÜRK YILDIRIM</t>
  </si>
  <si>
    <t>SEVİNÇ DİLAY ÜNVERMİŞ</t>
  </si>
  <si>
    <t>SELİN NAZ AYDIN</t>
  </si>
  <si>
    <t>ÖZGE MELİSA KAYMA</t>
  </si>
  <si>
    <t>SELENA DENİZ BİNGÖL</t>
  </si>
  <si>
    <t>ALİ OCAK</t>
  </si>
  <si>
    <t>EDA NUR ŞİRİN</t>
  </si>
  <si>
    <t>TUNAHAN ŞAHİN</t>
  </si>
  <si>
    <t>ESRA AKPINAR</t>
  </si>
  <si>
    <t>ŞEYDA BOZ</t>
  </si>
  <si>
    <t>BUĞRAHAN KILIÇ</t>
  </si>
  <si>
    <t>ŞEYMA KARAÇOĞLU</t>
  </si>
  <si>
    <t>FATMA YAREN KAYA</t>
  </si>
  <si>
    <t>YAREN ÇAPAROĞLU</t>
  </si>
  <si>
    <t>HALİME SENA ULUSOY</t>
  </si>
  <si>
    <t>İREM ÜRÜN</t>
  </si>
  <si>
    <t>ZÜLAL AKSU</t>
  </si>
  <si>
    <t>ZEYNEP BİKE CAN</t>
  </si>
  <si>
    <t>DAMLA BAŞARMIŞ</t>
  </si>
  <si>
    <t>MERT ERŞAN</t>
  </si>
  <si>
    <t>NİSANUR GÜNDÜZ</t>
  </si>
  <si>
    <t>EFE EGEMEN SAĞOL</t>
  </si>
  <si>
    <t>OZAN ABA</t>
  </si>
  <si>
    <t>MURAT EREN BAMYACI</t>
  </si>
  <si>
    <t>NADİR BERKE BAYRAK</t>
  </si>
  <si>
    <t>GÖKMEN BOLKAN</t>
  </si>
  <si>
    <t>İHSAN TALHA CAN</t>
  </si>
  <si>
    <t>SUDE ÇUBUKLU</t>
  </si>
  <si>
    <t>AYŞE ECEM GÖKALP</t>
  </si>
  <si>
    <t>KUDRET ATAHAN İRİS</t>
  </si>
  <si>
    <t>NUH İLKER KILIÇ</t>
  </si>
  <si>
    <t>MURATCAN KILIÇTEPE</t>
  </si>
  <si>
    <t>ŞAKİR ŞİMŞEK</t>
  </si>
  <si>
    <t>UMUT YURTSEVER</t>
  </si>
  <si>
    <t>ÖYKÜ COŞKUN</t>
  </si>
  <si>
    <t>EDA NUR KARAASLAN</t>
  </si>
  <si>
    <t>SU KARAOĞLU</t>
  </si>
  <si>
    <t>SULTAN MUSLU</t>
  </si>
  <si>
    <t>NİSA ECE NAZLI</t>
  </si>
  <si>
    <t>HAZAR NUR</t>
  </si>
  <si>
    <t>ZİHŞAN TUNÇDEMİR</t>
  </si>
  <si>
    <t>EMİRHAN YILMAZ</t>
  </si>
  <si>
    <t>MÜRVET ALEYNA AYDIN</t>
  </si>
  <si>
    <t>MERT GÜRÜN</t>
  </si>
  <si>
    <t>MİRA KOTİL</t>
  </si>
  <si>
    <t>SERDAR OVACIK</t>
  </si>
  <si>
    <t>CELAL ÖZER</t>
  </si>
  <si>
    <t>ÜMİT SAKALLI</t>
  </si>
  <si>
    <t>ELİF NAZ TAHAN</t>
  </si>
  <si>
    <t>ZEYNEP AKA</t>
  </si>
  <si>
    <t>MURAT ALTUNDAĞ</t>
  </si>
  <si>
    <t>SEFAİ AVCI</t>
  </si>
  <si>
    <t>CEM KIRAÇ CAN</t>
  </si>
  <si>
    <t>NİSANUR ERSOY</t>
  </si>
  <si>
    <t>SEMRANUR GÜLER</t>
  </si>
  <si>
    <t>ÜMMÜGÜLSÜM KALENDER</t>
  </si>
  <si>
    <t>ONUR CAN SUİÇMEZ</t>
  </si>
  <si>
    <t>CEMİLE BERRA AKPINAR</t>
  </si>
  <si>
    <t>İBRAHİM ATİLLA BIYIKLI</t>
  </si>
  <si>
    <t>BURHAN BULUT</t>
  </si>
  <si>
    <t>ABDULKERİM CİCİOĞLU</t>
  </si>
  <si>
    <t>SAMET KAHRAMAN</t>
  </si>
  <si>
    <t>İREM AÇELYA SAĞLAM</t>
  </si>
  <si>
    <t>BERDAN SEVİŞ</t>
  </si>
  <si>
    <t>HÜSEYİN ŞAHİN</t>
  </si>
  <si>
    <t>MEHMET TUĞRUL TETİK</t>
  </si>
  <si>
    <t>HAMZA BERA YILDIRIM</t>
  </si>
  <si>
    <t>AYTEN SENA BAŞOL</t>
  </si>
  <si>
    <t>YUSUF ÇAKIROĞLU</t>
  </si>
  <si>
    <t>HÜDANUR DEMİR</t>
  </si>
  <si>
    <t>DOĞU ERBAŞ</t>
  </si>
  <si>
    <t>AYKUT ÖZMEN</t>
  </si>
  <si>
    <t>SEFA CABBAR TOZCU</t>
  </si>
  <si>
    <t>BİRCAN TURGUT</t>
  </si>
  <si>
    <t>ÖYKÜ NAZ KAVURMACI</t>
  </si>
  <si>
    <t>ENVER SAMET ŞAHİN</t>
  </si>
  <si>
    <t>ÇAĞLA BAYSAL</t>
  </si>
  <si>
    <t>ÖMER FARUK DEMİREL</t>
  </si>
  <si>
    <t>GÖRKEM GÜRŞAHBAZ</t>
  </si>
  <si>
    <t>ORHUN HOMAK</t>
  </si>
  <si>
    <t>MELİH ÖĞET</t>
  </si>
  <si>
    <t>ENES ÖZTÜRK</t>
  </si>
  <si>
    <t>MUSTAFA ŞENTÜRK</t>
  </si>
  <si>
    <t>İSMET BERHAN AKOĞLU</t>
  </si>
  <si>
    <t>CEMRE DEMİRTAŞ</t>
  </si>
  <si>
    <t>ÖMER FARUK ÖZKAN</t>
  </si>
  <si>
    <t>ÖZLEM TAMAZ</t>
  </si>
  <si>
    <t>EMİRHAN TUNCER</t>
  </si>
  <si>
    <t>İBRAHİM CAN DİNÇEL</t>
  </si>
  <si>
    <t>EFE BARAN PINARBAŞI</t>
  </si>
  <si>
    <t>FURKAN AYDIN</t>
  </si>
  <si>
    <t>İLYÜCE BEDESTENCİOĞLU</t>
  </si>
  <si>
    <t>SİMGE KAHYA</t>
  </si>
  <si>
    <t>ÖMÜRHAN KURT</t>
  </si>
  <si>
    <t>ZEYNEP SUDE SOYLU</t>
  </si>
  <si>
    <t>HELİN ŞEMCİ</t>
  </si>
  <si>
    <t>KADİR TUNA</t>
  </si>
  <si>
    <t>MERTCAN EFE YANTAZ</t>
  </si>
  <si>
    <t>HÜSEYİN BATUHAN YILDIRIM</t>
  </si>
  <si>
    <t>BEYZA AKPINAR</t>
  </si>
  <si>
    <t>YUNUS BAĞDAD</t>
  </si>
  <si>
    <t>OĞULCAN BAYRAM</t>
  </si>
  <si>
    <t>BEYZANUR ÇETİNASLAN</t>
  </si>
  <si>
    <t>BEYZA ÇEVİK</t>
  </si>
  <si>
    <t>DİLARA KAYA</t>
  </si>
  <si>
    <t>ŞULE ORDULU</t>
  </si>
  <si>
    <t>ALİM BARIŞ ÖZKARA</t>
  </si>
  <si>
    <t>EREN ŞÖHRETLİ</t>
  </si>
  <si>
    <t>GÜLAY PINAR YAHŞİ</t>
  </si>
  <si>
    <t>ALİ KORKUT</t>
  </si>
  <si>
    <t>ZEYNEP SÜMEYYE ATAY</t>
  </si>
  <si>
    <t>ELİF AYGÜN</t>
  </si>
  <si>
    <t>SEMİH ARDA ÖZDEMİR</t>
  </si>
  <si>
    <t>DİLARA KOLAĞASI</t>
  </si>
  <si>
    <t>MİNEL ALEYNA GÜLTEKİN</t>
  </si>
  <si>
    <t>EMİRKAN VURAL</t>
  </si>
  <si>
    <t>IBRAHIM ALAUDDIN IBRAHIM SAMMOUR</t>
  </si>
  <si>
    <t>MERYEM DİDE KOÇ</t>
  </si>
  <si>
    <t>ÖZLEM ÇETİN</t>
  </si>
  <si>
    <t>YAREN GÜCEYÜ</t>
  </si>
  <si>
    <t>AKINALP KUDAYYILMAZ</t>
  </si>
  <si>
    <t>BAHAR KÜÇÜKÇAKMAK</t>
  </si>
  <si>
    <t>ECESU OTO</t>
  </si>
  <si>
    <t>SUDE SALLABAŞ</t>
  </si>
  <si>
    <t>FATMA ZEHRA SEYREN</t>
  </si>
  <si>
    <t>HENA SU ASLAN</t>
  </si>
  <si>
    <t>HARUN RECEP ÖZYİĞİT</t>
  </si>
  <si>
    <t>CEYDA BAL</t>
  </si>
  <si>
    <t>EZGİ BALANDI</t>
  </si>
  <si>
    <t>AHMET SEMİH BİÇER</t>
  </si>
  <si>
    <t>MERT KAPUKIRAN</t>
  </si>
  <si>
    <t>BARIŞ ARMAN KARAKAŞ</t>
  </si>
  <si>
    <t>BERRAK KEÇELİ</t>
  </si>
  <si>
    <t>MİRAY ÖZEN</t>
  </si>
  <si>
    <t>İSMAİL SONTEKİN</t>
  </si>
  <si>
    <t>ŞEVVAL TUTAL</t>
  </si>
  <si>
    <t>ZÜMRA UĞUR</t>
  </si>
  <si>
    <t>ZEYNEP BERRA ULUDEMİR</t>
  </si>
  <si>
    <t>HATİCE BİLGE AKBAŞ</t>
  </si>
  <si>
    <t>TUANNA ÇOBAN</t>
  </si>
  <si>
    <t>SILA DURMUŞ</t>
  </si>
  <si>
    <t>İPEK ERGÜL</t>
  </si>
  <si>
    <t>NEHİR ERYILMAZ</t>
  </si>
  <si>
    <t>BETÜL KARACA</t>
  </si>
  <si>
    <t>SUDE KAYIN</t>
  </si>
  <si>
    <t>ZEYNEP EDA KAZDAĞLI</t>
  </si>
  <si>
    <t>ZEYNEP KOCA</t>
  </si>
  <si>
    <t>BEKİR YİTİK</t>
  </si>
  <si>
    <t>ÜMİT CAN BIÇAKCI</t>
  </si>
  <si>
    <t>MURAT BOYACIOĞLU</t>
  </si>
  <si>
    <t>ENES ÇAĞLAR</t>
  </si>
  <si>
    <t>ALPER ÇOŞKUN</t>
  </si>
  <si>
    <t>SUDE DAVET</t>
  </si>
  <si>
    <t>YASEMİN DEMİR</t>
  </si>
  <si>
    <t>SELMAN DİKEN</t>
  </si>
  <si>
    <t>SUDENUR DURAK</t>
  </si>
  <si>
    <t>KERİM ERDOĞAN</t>
  </si>
  <si>
    <t>FEYZA GÜLER</t>
  </si>
  <si>
    <t>MEHMET İNAN</t>
  </si>
  <si>
    <t>BURHAN KARADUMAN</t>
  </si>
  <si>
    <t>SERKAN KILIÇ</t>
  </si>
  <si>
    <t>BARIŞ KUŞ</t>
  </si>
  <si>
    <t>İBRAHİM TUNÇ</t>
  </si>
  <si>
    <t>SERTAÇ ÜN</t>
  </si>
  <si>
    <t>BATURAY ZORBEY YAZGÜNOĞLU</t>
  </si>
  <si>
    <t>BURAK AHMET YILDIZ</t>
  </si>
  <si>
    <t>FURKAN EREN YILMAZ</t>
  </si>
  <si>
    <t>NUR SENA ALTAY</t>
  </si>
  <si>
    <t>İREM NİSA ÇETİNER</t>
  </si>
  <si>
    <t>AKİF CAN FİLİZ</t>
  </si>
  <si>
    <t>AYŞENUR GÜLER</t>
  </si>
  <si>
    <t>İLAYDA KAMA</t>
  </si>
  <si>
    <t>HİLAL KARAÇALI</t>
  </si>
  <si>
    <t>EKİN KASAP</t>
  </si>
  <si>
    <t>NESLİHAN CANSU KOLKIRAN</t>
  </si>
  <si>
    <t>ZÜHAL EYLÜL SARIYILDIZ</t>
  </si>
  <si>
    <t>BELİZ TÜZEL</t>
  </si>
  <si>
    <t>ALİ BERKANT AKKUŞ</t>
  </si>
  <si>
    <t>ELİF AKTAŞ</t>
  </si>
  <si>
    <t>DİLEK ARAS</t>
  </si>
  <si>
    <t>ZEYNEP BARBUDAK</t>
  </si>
  <si>
    <t>DİDEM BEBÜTOĞLU</t>
  </si>
  <si>
    <t>GÜLFEM ÇELİK</t>
  </si>
  <si>
    <t>SERCAN ÇOLAK</t>
  </si>
  <si>
    <t>NERGİS DEMİR</t>
  </si>
  <si>
    <t>SELİN DURMAZ</t>
  </si>
  <si>
    <t>BURAK MERT ELİTOK</t>
  </si>
  <si>
    <t>MUHAMMED CANER GEÇGİN</t>
  </si>
  <si>
    <t>ŞEYMA GEDERET</t>
  </si>
  <si>
    <t>NAZLI KAHRAMAN</t>
  </si>
  <si>
    <t>MUHAMMET ÖZKAN KAR</t>
  </si>
  <si>
    <t>HATİCE KAYA</t>
  </si>
  <si>
    <t>EZGİ KAYAASLAN</t>
  </si>
  <si>
    <t>AYÇA KÖMÜRYAKAN</t>
  </si>
  <si>
    <t>ÇAĞDAŞ KÜÇÜKKAYA</t>
  </si>
  <si>
    <t>DOĞA NALÇACIOĞLU</t>
  </si>
  <si>
    <t>KÜBRA ÖZTÜRK</t>
  </si>
  <si>
    <t>NAZLI HİLAL SARIAVCI</t>
  </si>
  <si>
    <t>MEHMET SEFA SÜLÜN</t>
  </si>
  <si>
    <t>NUR EFŞAN AYBER</t>
  </si>
  <si>
    <t>HATİCE ECE ÇOĞAN</t>
  </si>
  <si>
    <t>ÖZGE DEMİR</t>
  </si>
  <si>
    <t>EDA İŞBİLİR</t>
  </si>
  <si>
    <t>ŞİLAN TÜRKÜ KARA</t>
  </si>
  <si>
    <t>ŞEVVAL FİRDEVS KARAKAŞ</t>
  </si>
  <si>
    <t>SEVDA KAYA</t>
  </si>
  <si>
    <t>GÖRKEM METİN</t>
  </si>
  <si>
    <t>ZEYNEP RANA SIKI</t>
  </si>
  <si>
    <t>GÜLAY SÖZER</t>
  </si>
  <si>
    <t>GÜRKAN ALP TATAR</t>
  </si>
  <si>
    <t>EDANUR TEKİN</t>
  </si>
  <si>
    <t>SEFA ATAR</t>
  </si>
  <si>
    <t>SEDAT ALİ BAŞKIR</t>
  </si>
  <si>
    <t>ŞÜKRÜ ÇELENKOĞLU</t>
  </si>
  <si>
    <t>SEDA NUR ÇİÇEK</t>
  </si>
  <si>
    <t>REMZİ OZAN ERDEMİR</t>
  </si>
  <si>
    <t>KÜBRA GÖKTAŞ</t>
  </si>
  <si>
    <t>ESRA NUR KALEM</t>
  </si>
  <si>
    <t>ÖMER KOLCU</t>
  </si>
  <si>
    <t>BEDRİYE ESRA MÜLAYİM</t>
  </si>
  <si>
    <t>BEYZA NUR ÖZCAN</t>
  </si>
  <si>
    <t>ELİF MELEK ÖZER</t>
  </si>
  <si>
    <t>EROL EKREM ÜLKÜ</t>
  </si>
  <si>
    <t>EVREN ÜNAL</t>
  </si>
  <si>
    <t>ÖMER FARUK ÜRETMEN</t>
  </si>
  <si>
    <t>EREN AVŞAR</t>
  </si>
  <si>
    <t>VEYSEL ÇELİK</t>
  </si>
  <si>
    <t>DEVRİM ERDOĞAN</t>
  </si>
  <si>
    <t>AHSEN EYLÜL GÜRSAN</t>
  </si>
  <si>
    <t>FIRAT CAN SARGIN</t>
  </si>
  <si>
    <t>BİRSEN ATAL</t>
  </si>
  <si>
    <t>EMRECAN ÇELİK</t>
  </si>
  <si>
    <t>ALPAY DANACI</t>
  </si>
  <si>
    <t>AHMET MUHAMMED ELVAN</t>
  </si>
  <si>
    <t>ASİL SERCAN KARABIYIK</t>
  </si>
  <si>
    <t>DİLA MATRAK</t>
  </si>
  <si>
    <t>SÜMEYYE ÖZCAN</t>
  </si>
  <si>
    <t>İHSAN ATA SARI</t>
  </si>
  <si>
    <t>ESMA ŞAHİN</t>
  </si>
  <si>
    <t>SAMET AKICA</t>
  </si>
  <si>
    <t>İREM GÜLER</t>
  </si>
  <si>
    <t>YAĞMUR KOCA</t>
  </si>
  <si>
    <t>ARDA KORKMAZ</t>
  </si>
  <si>
    <t>EMİNE UYSAL</t>
  </si>
  <si>
    <t>DEFNE YILMAZ</t>
  </si>
  <si>
    <t>NAZLICAN YÜNT</t>
  </si>
  <si>
    <t>BÜLENT COŞKUN</t>
  </si>
  <si>
    <t>RECEP BARAN DİVATYALI</t>
  </si>
  <si>
    <t>EMİNE KALLİ</t>
  </si>
  <si>
    <t>NİDA KARATAŞ</t>
  </si>
  <si>
    <t>MUHAMMET FURKAN KOÇ</t>
  </si>
  <si>
    <t>BEDİRHAN SALHAN</t>
  </si>
  <si>
    <t>GÜLİZAR UZ</t>
  </si>
  <si>
    <t>AHMET AVCI</t>
  </si>
  <si>
    <t>BERFİN AYDIN</t>
  </si>
  <si>
    <t>DOĞA AYDIN</t>
  </si>
  <si>
    <t>MAHMUT DÖNMEZ</t>
  </si>
  <si>
    <t>ZEYNEP NUR ER</t>
  </si>
  <si>
    <t>BEYZA KILIÇ</t>
  </si>
  <si>
    <t>ÇAĞRI KILIÇ</t>
  </si>
  <si>
    <t>HAKKI MERT KIYICIOĞLU</t>
  </si>
  <si>
    <t>ŞAHİN MANSUROĞLU</t>
  </si>
  <si>
    <t>EYLÜL MAVZER</t>
  </si>
  <si>
    <t>DOĞAN YİĞİT ÖZİL</t>
  </si>
  <si>
    <t>MUHAMMED CAN TORUN</t>
  </si>
  <si>
    <t>ŞEVKET ENES ALATAŞ</t>
  </si>
  <si>
    <t>TURGAY HAKTAN ARSLAN</t>
  </si>
  <si>
    <t>ZERDA ÇALIŞKAN</t>
  </si>
  <si>
    <t>BURAK GÜLER</t>
  </si>
  <si>
    <t>FEYZANUR KALENDER</t>
  </si>
  <si>
    <t>SUDE KARKACI</t>
  </si>
  <si>
    <t>ERAY KÖKSALAN</t>
  </si>
  <si>
    <t>BÜŞRA MATRACI</t>
  </si>
  <si>
    <t>FİRDEVS SAYGIN</t>
  </si>
  <si>
    <t>SILA TENEKECİ</t>
  </si>
  <si>
    <t>İREM SENA ÜNAL</t>
  </si>
  <si>
    <t>DENİZ DİLARA YALÇIN</t>
  </si>
  <si>
    <t>KÜBRA YARAHMET</t>
  </si>
  <si>
    <t>AHMET BUĞRAHAN YILDIRIM</t>
  </si>
  <si>
    <t>GÖRKEM ALTUNER</t>
  </si>
  <si>
    <t>ŞERİFE SÜMEYYE BALCI</t>
  </si>
  <si>
    <t>EBRU BULUT</t>
  </si>
  <si>
    <t>ELİF GÖRKEM ERDOĞAN</t>
  </si>
  <si>
    <t>KÜRŞAT ERGÜN</t>
  </si>
  <si>
    <t>FEYZA NUR EŞLİK</t>
  </si>
  <si>
    <t>BEYZA GÜLAY</t>
  </si>
  <si>
    <t>SEFA GÜRSOY</t>
  </si>
  <si>
    <t>BARIŞ HAYKIR</t>
  </si>
  <si>
    <t>AHMET BUĞRA KARASOY</t>
  </si>
  <si>
    <t>MEHMET MERT KESKİNOVA</t>
  </si>
  <si>
    <t>ONUR KIZILDAĞ</t>
  </si>
  <si>
    <t>ÖMER FATİH MUTYILMAZ</t>
  </si>
  <si>
    <t>BURHAN ÖZDEMİR</t>
  </si>
  <si>
    <t>YAREN TÜYSÜZ</t>
  </si>
  <si>
    <t>ELİF CEREN YİTÜK</t>
  </si>
  <si>
    <t>FURKAN BATIHAN</t>
  </si>
  <si>
    <t>YANKI BARAN BAYBEKMAN</t>
  </si>
  <si>
    <t>MUHAMMET ENES COŞKUN</t>
  </si>
  <si>
    <t>AYŞE NİLSU ÇAKIROĞLU</t>
  </si>
  <si>
    <t>ASLI DENİZ ÇELEBİ</t>
  </si>
  <si>
    <t>ONUR DOĞAN</t>
  </si>
  <si>
    <t>ÖZGÜR ESMEROĞLU</t>
  </si>
  <si>
    <t>ŞEVVAL HIDIRLAR</t>
  </si>
  <si>
    <t>BERRE KARAKUŞ</t>
  </si>
  <si>
    <t>ÖZHAN EREN KAYA</t>
  </si>
  <si>
    <t>KADİR KUGU</t>
  </si>
  <si>
    <t>SARİYE İREM OKTAN</t>
  </si>
  <si>
    <t>TAYYİBE BETÜL ÖZKAN</t>
  </si>
  <si>
    <t>SENA NUR TATLI</t>
  </si>
  <si>
    <t>AYLİN TOPAL</t>
  </si>
  <si>
    <t>NAGİHAN YENİLMEZ</t>
  </si>
  <si>
    <t>EMİNE DEVECİ</t>
  </si>
  <si>
    <t>ELİF DOĞRU</t>
  </si>
  <si>
    <t>ERTUĞRUL AZİZ ERGİN</t>
  </si>
  <si>
    <t>ECE ERSÖZ</t>
  </si>
  <si>
    <t>GÜLSEMİN GÜZELTÜRK</t>
  </si>
  <si>
    <t>ESLEM BETÜL İNCE</t>
  </si>
  <si>
    <t>HELEN KARATEKİN</t>
  </si>
  <si>
    <t>ZEYNEP KİŞİOĞLU</t>
  </si>
  <si>
    <t>ALEYNA KARAHİSAR</t>
  </si>
  <si>
    <t>NAZLICAN KAVAK</t>
  </si>
  <si>
    <t>BÜŞRA TEZCAN</t>
  </si>
  <si>
    <t>ECE YARDIM</t>
  </si>
  <si>
    <t>MELİKE AKDER</t>
  </si>
  <si>
    <t>DUYGU DEMİR</t>
  </si>
  <si>
    <t>YASEMİN KIVANÇ</t>
  </si>
  <si>
    <t>BEYZANUR YILDIRIM</t>
  </si>
  <si>
    <t>BERFİN ALECİ</t>
  </si>
  <si>
    <t>FATMA NİSA TÜRKTAM</t>
  </si>
  <si>
    <t>BENGİSU AKSU</t>
  </si>
  <si>
    <t>ELİF KUŞ</t>
  </si>
  <si>
    <t>GÜLSÜM SALUVAN</t>
  </si>
  <si>
    <t>CEREN YILMAZ</t>
  </si>
  <si>
    <t>KERİM AŞIK</t>
  </si>
  <si>
    <t>İPEK ÜNLÜ</t>
  </si>
  <si>
    <t>MERTCAN ÜSTÜN</t>
  </si>
  <si>
    <t>MİZGİN YAVUZ</t>
  </si>
  <si>
    <t>MÜBERRA ŞERİFE AKÇA</t>
  </si>
  <si>
    <t>TÖREHAN ÇALIŞKAN</t>
  </si>
  <si>
    <t>NACİYE ÇETMİOĞLU</t>
  </si>
  <si>
    <t>SILA DEMİRCAN</t>
  </si>
  <si>
    <t>SELENAY GÜNEŞ</t>
  </si>
  <si>
    <t>PELİN KORKMAZ</t>
  </si>
  <si>
    <t>TUĞÇE KÖKTEN</t>
  </si>
  <si>
    <t>FERİT ÖZDEMİR</t>
  </si>
  <si>
    <t>ONUR ÖZDEMİR</t>
  </si>
  <si>
    <t>EMİNE SELİN ÖZKAN</t>
  </si>
  <si>
    <t>BAHAR SENA SARAÇ</t>
  </si>
  <si>
    <t>ALİ ÜZÜMCÜ</t>
  </si>
  <si>
    <t>MUHAMMET ESAT ARPA</t>
  </si>
  <si>
    <t>SERRA ADA CEYLAN</t>
  </si>
  <si>
    <t>SILANUR DURNA</t>
  </si>
  <si>
    <t>GÖKAY KİRLİOĞLU</t>
  </si>
  <si>
    <t>FATMA KORKMAZ</t>
  </si>
  <si>
    <t>BETÜL TOĞRUL</t>
  </si>
  <si>
    <t>SAMET YÜKSEL</t>
  </si>
  <si>
    <t>ONUR AKGÜL</t>
  </si>
  <si>
    <t>SİNEM SÜMEYYE ARAS</t>
  </si>
  <si>
    <t>CELAL BAYHAN</t>
  </si>
  <si>
    <t>AHMET UTKU ÇELİK</t>
  </si>
  <si>
    <t>ALİ EMRE ÇELİK</t>
  </si>
  <si>
    <t>AHMET YUSUF ÇOBAN</t>
  </si>
  <si>
    <t>FARUK ERBAY</t>
  </si>
  <si>
    <t>EKİN ERDEM</t>
  </si>
  <si>
    <t>EMRE KALE</t>
  </si>
  <si>
    <t>ARİF KARABUL</t>
  </si>
  <si>
    <t>HAYRULLAH KİYAT</t>
  </si>
  <si>
    <t>TEKİN KORKMAZ</t>
  </si>
  <si>
    <t>FAHRÜNNİSA NURDAN</t>
  </si>
  <si>
    <t>OĞUZHAN ÖNCEL</t>
  </si>
  <si>
    <t>ANIL BERAT ŞİMŞİR</t>
  </si>
  <si>
    <t>ALİ EREN YILMAZ</t>
  </si>
  <si>
    <t>DEMET BIÇAKCI</t>
  </si>
  <si>
    <t>TAHA DEMİR</t>
  </si>
  <si>
    <t>EMRE DEMİREL</t>
  </si>
  <si>
    <t>ALPEREN ERAYDIN</t>
  </si>
  <si>
    <t>EMİNE GÜL İMANLI</t>
  </si>
  <si>
    <t>SILA KARAKUŞOĞLU</t>
  </si>
  <si>
    <t>AYSEL KARDAŞ</t>
  </si>
  <si>
    <t>EMRE ÖZDEMİR</t>
  </si>
  <si>
    <t>MERTCAN AKTÜRK</t>
  </si>
  <si>
    <t>EMİNE SERRA AVCI</t>
  </si>
  <si>
    <t>FATMA SUDE HEKİMOĞLU</t>
  </si>
  <si>
    <t>İREM KALENDER</t>
  </si>
  <si>
    <t>HASAN HÜSEYİN KICIMAN</t>
  </si>
  <si>
    <t>RABİA ILGIN KÜÇÜK</t>
  </si>
  <si>
    <t>ÖMER UFUK NAYIR</t>
  </si>
  <si>
    <t>ŞEYMA ÖZKAN</t>
  </si>
  <si>
    <t>ŞABAN ACAR AKSU</t>
  </si>
  <si>
    <t>ZEKİ MİRAÇ BUĞDAY</t>
  </si>
  <si>
    <t>DUYGU ÇAĞLAR</t>
  </si>
  <si>
    <t>EMİRHAN ERTUNÇ</t>
  </si>
  <si>
    <t>RECEP FİDAN</t>
  </si>
  <si>
    <t>ENES MERT KÖKMEN</t>
  </si>
  <si>
    <t>GÖKÇESU ŞENSİZ</t>
  </si>
  <si>
    <t>FARUK ÖMER UYSAL</t>
  </si>
  <si>
    <t>MÜCAHİT UĞUR ÜNLÜ</t>
  </si>
  <si>
    <t>ENES YAHŞİ</t>
  </si>
  <si>
    <t>NESLİHAN GÜL YILDIZ</t>
  </si>
  <si>
    <t>ORHAN DOĞANAY ACINAN</t>
  </si>
  <si>
    <t>HAMZA EFE AĞAR</t>
  </si>
  <si>
    <t>HÜSEYİN ALPASLAN</t>
  </si>
  <si>
    <t>KÜBRA ASLANKILIÇ</t>
  </si>
  <si>
    <t>HASAN ALİ AYDIN</t>
  </si>
  <si>
    <t>HASAN EFE BAŞKÖY</t>
  </si>
  <si>
    <t>TOYGAR BİRLİ</t>
  </si>
  <si>
    <t>YİĞİT BULUT</t>
  </si>
  <si>
    <t>MUHAMMET ÇİFTCİBAŞI</t>
  </si>
  <si>
    <t>GİZEM ERKANLI</t>
  </si>
  <si>
    <t>ARDA GÜNDÜZ</t>
  </si>
  <si>
    <t>MUSTAFA NAHIRSÜREN</t>
  </si>
  <si>
    <t>FURKAN SAĞLAM</t>
  </si>
  <si>
    <t>İDİL TOPRAKKIRAN</t>
  </si>
  <si>
    <t>MEHMET ÜNAL</t>
  </si>
  <si>
    <t>HASAN AZAD YALÇINKAYA</t>
  </si>
  <si>
    <t>SALİH EFE ALTIN</t>
  </si>
  <si>
    <t>FUAT ÇEÇEN</t>
  </si>
  <si>
    <t>BARIŞ ÇOLAKÇA</t>
  </si>
  <si>
    <t>YAVUZ SELİM FİT</t>
  </si>
  <si>
    <t>CUMALİ GÜREL</t>
  </si>
  <si>
    <t>EGE KAHYA</t>
  </si>
  <si>
    <t>EREN KAZAZ</t>
  </si>
  <si>
    <t>MUHAMMED EMİN ÖZGÜN</t>
  </si>
  <si>
    <t>BERK BALCI</t>
  </si>
  <si>
    <t>İREM BERİL BAYOL</t>
  </si>
  <si>
    <t>LARA ALİN CİHAN</t>
  </si>
  <si>
    <t>UMUT FURKAN GÜLBEYAZ</t>
  </si>
  <si>
    <t>KADRİYE KOÇAŞ</t>
  </si>
  <si>
    <t>EMRE MANAZ</t>
  </si>
  <si>
    <t>YAĞMUR NAYIR</t>
  </si>
  <si>
    <t>GÖKCE SİNANOĞLU</t>
  </si>
  <si>
    <t>AHMET TURAN</t>
  </si>
  <si>
    <t>BEYZA GÜL TÜRKMEN</t>
  </si>
  <si>
    <t>ALİ BERK YAMAN</t>
  </si>
  <si>
    <t>MUSTAFA KAAN YILMAZ</t>
  </si>
  <si>
    <t>EYÜPHAN AYDIN</t>
  </si>
  <si>
    <t>MAHMUTHAN AYVAZ</t>
  </si>
  <si>
    <t>METE AKIN ÇAĞLAR</t>
  </si>
  <si>
    <t>ALPEREN ÇELİK</t>
  </si>
  <si>
    <t>ONUR ÇELİK</t>
  </si>
  <si>
    <t>YUSUF FIRAT ELEGEL</t>
  </si>
  <si>
    <t>ZEHRA NEVAL ERTOĞRAL</t>
  </si>
  <si>
    <t>KAAN KALKANDELEN</t>
  </si>
  <si>
    <t>MEVLÜT FURKAN KARA</t>
  </si>
  <si>
    <t>GÜRAY ÖZDEMİR</t>
  </si>
  <si>
    <t>MUSTAFA SEMİH ÖZYAZICI</t>
  </si>
  <si>
    <t>MEHMET NECATİ ÖZYETİŞ</t>
  </si>
  <si>
    <t>BEGÜM TEZCAN</t>
  </si>
  <si>
    <t>BURAK YILMAZ</t>
  </si>
  <si>
    <t>FAZİLET YILMAZER</t>
  </si>
  <si>
    <t>GÖRKEM ANIK</t>
  </si>
  <si>
    <t>TAYLAN DOĞAN</t>
  </si>
  <si>
    <t>EMRE ERGUN</t>
  </si>
  <si>
    <t>MEHMET ESAT ERGUN</t>
  </si>
  <si>
    <t>MERT KARASU</t>
  </si>
  <si>
    <t>İLKİM DİLA KAYA</t>
  </si>
  <si>
    <t>AYŞE MİNE ŞİMŞEK</t>
  </si>
  <si>
    <t>ONUR TAN</t>
  </si>
  <si>
    <t>ZEHRA YAMAN</t>
  </si>
  <si>
    <t>DOĞUKAN YERBASAN</t>
  </si>
  <si>
    <t>FEYZA ÖZLÜ</t>
  </si>
  <si>
    <t>YAĞIZ ŞAHİN</t>
  </si>
  <si>
    <t>ŞEYMA NUR DERELİ</t>
  </si>
  <si>
    <t>AHMET ÖZCAN</t>
  </si>
  <si>
    <t>KEREM SEZER</t>
  </si>
  <si>
    <t>RAMAZAN UĞUR ŞAHİN</t>
  </si>
  <si>
    <t>HASAN YAVUZ</t>
  </si>
  <si>
    <t>HAZAL ALPSOY</t>
  </si>
  <si>
    <t>REZAN BİLİCİ</t>
  </si>
  <si>
    <t>DURU BOZKURT</t>
  </si>
  <si>
    <t>YAĞMUR İLAYDA COŞKUN</t>
  </si>
  <si>
    <t>BEYZA İREM ÇALIŞKAN</t>
  </si>
  <si>
    <t>MEHMET ALİ KARA</t>
  </si>
  <si>
    <t>DURU SU POSLU</t>
  </si>
  <si>
    <t>DOĞA ÜZÜLMEZ</t>
  </si>
  <si>
    <t>NİSA YÜKSEL</t>
  </si>
  <si>
    <t>DİLARA ZENGİN</t>
  </si>
  <si>
    <t>AHMET GÜMÜŞ</t>
  </si>
  <si>
    <t>HASRET DOĞAN</t>
  </si>
  <si>
    <t>GÖKÇE KURT</t>
  </si>
  <si>
    <t>ERKAN YEŞİLYURT</t>
  </si>
  <si>
    <t>MUHAMMED SEFA YILDIZ</t>
  </si>
  <si>
    <t>ALİ RIZA KURT</t>
  </si>
  <si>
    <t>HÜSEYİN SAMET ERDEN</t>
  </si>
  <si>
    <t>CANSU ÇİLOĞLU</t>
  </si>
  <si>
    <t>FEHMİCAN BİTER</t>
  </si>
  <si>
    <t>KADİR KAAN ÇON</t>
  </si>
  <si>
    <t>AHMET KESER</t>
  </si>
  <si>
    <t>MERT CAN KONAK</t>
  </si>
  <si>
    <t>KEREM KARAMAN</t>
  </si>
  <si>
    <t>MUHAMMED EREN EKİN</t>
  </si>
  <si>
    <t>BETÜL ÖZDOĞAN</t>
  </si>
  <si>
    <t>BUĞRA AKKUŞ</t>
  </si>
  <si>
    <t>HAVVANUR DİNCER</t>
  </si>
  <si>
    <t>ELİF BETÜL KULAÇ</t>
  </si>
  <si>
    <t>BERFİN GÜZEL</t>
  </si>
  <si>
    <t>DENİZ ATEŞYAN</t>
  </si>
  <si>
    <t>SAKİNE ROJİN ALTUN</t>
  </si>
  <si>
    <t>BUSE CANBOLAT</t>
  </si>
  <si>
    <t>SAİME AYSU ERDOĞAN</t>
  </si>
  <si>
    <t>MUSTAFA KAYRA KARABAY</t>
  </si>
  <si>
    <t>BEGÜM ŞENGÜL</t>
  </si>
  <si>
    <t>TAN YEŞİLKAYA</t>
  </si>
  <si>
    <t>İREM ÇAĞLA YILMAZ</t>
  </si>
  <si>
    <t>MUSTAFA DERİN</t>
  </si>
  <si>
    <t>İLAYDA EROĞLU</t>
  </si>
  <si>
    <t>ÖMER EROKTAY</t>
  </si>
  <si>
    <t>ASUDE HAFSA K.ÇOBAN</t>
  </si>
  <si>
    <t>MİSLİNA SEPETCİ</t>
  </si>
  <si>
    <t>NURŞİN UĞURLU</t>
  </si>
  <si>
    <t>BAHAR YILMAZ</t>
  </si>
  <si>
    <t>NEHİR CEREN ARDIÇ</t>
  </si>
  <si>
    <t>ELİF AYRANCILAR</t>
  </si>
  <si>
    <t>DURU DEMİRİZ</t>
  </si>
  <si>
    <t>MEHMET KALA</t>
  </si>
  <si>
    <t>NİSA KÖZLEME</t>
  </si>
  <si>
    <t>BENGİNUR KASALAR</t>
  </si>
  <si>
    <t>YUNUS EMRE ÖZLÜ</t>
  </si>
  <si>
    <t>OSMAN BURAK SAYIŞ</t>
  </si>
  <si>
    <t>HATİCE SUDE ŞANALAN</t>
  </si>
  <si>
    <t>OSMAN SEFA BİRİNCİ</t>
  </si>
  <si>
    <t>MEHMET YASİN DEMİR</t>
  </si>
  <si>
    <t>NURULLAH EKİNCİ</t>
  </si>
  <si>
    <t>ÖZGÜR KARAYEL</t>
  </si>
  <si>
    <t>BEYZA KAYKUSUZ</t>
  </si>
  <si>
    <t>AYSU KESEROĞLU</t>
  </si>
  <si>
    <t>NİSA NUR KILIÇ</t>
  </si>
  <si>
    <t>BERKE KUDAY</t>
  </si>
  <si>
    <t>ADEM YORULMAZ</t>
  </si>
  <si>
    <t>BETÜL ACAR</t>
  </si>
  <si>
    <t>ELİF ÖZGE AKKAYA</t>
  </si>
  <si>
    <t>SUDE ÇULHACI</t>
  </si>
  <si>
    <t>MUHAMMET ANILCAN GÜL</t>
  </si>
  <si>
    <t>CAN KÜÇÜKYAVUZ</t>
  </si>
  <si>
    <t>EYLÜL SEZER</t>
  </si>
  <si>
    <t>ZEYNEP SOYCAN</t>
  </si>
  <si>
    <t>FURKAN ENES TOPAL</t>
  </si>
  <si>
    <t>MUSTAFA TÜRKMEN</t>
  </si>
  <si>
    <t>YAĞMUR YALTIRAKLI</t>
  </si>
  <si>
    <t>MİNE YILMAZ</t>
  </si>
  <si>
    <t>MERVEĞÜL BAKIR</t>
  </si>
  <si>
    <t>AZRA EKİN BİRCAN</t>
  </si>
  <si>
    <t>AYŞENUR DALKIRAN</t>
  </si>
  <si>
    <t>ŞÜHEDA ERCEK</t>
  </si>
  <si>
    <t>DEHAN ÇAĞDAŞ ERDOĞAN</t>
  </si>
  <si>
    <t>YUSUF DENİZ HOZAR</t>
  </si>
  <si>
    <t>ECE KAHYA</t>
  </si>
  <si>
    <t>DİLARA KART</t>
  </si>
  <si>
    <t>DAMLA KAYA</t>
  </si>
  <si>
    <t>EDA NUR KEKLİK</t>
  </si>
  <si>
    <t>BERİN KIRARSLAN</t>
  </si>
  <si>
    <t>NİSA MERVEGÜL KURT</t>
  </si>
  <si>
    <t>İREM SEVİNÇ</t>
  </si>
  <si>
    <t>HÜMEYRA TOPÇU</t>
  </si>
  <si>
    <t>ESMA NUR ÜNAL</t>
  </si>
  <si>
    <t>EMİNE VOLKANER</t>
  </si>
  <si>
    <t>AYÇA YAMAN</t>
  </si>
  <si>
    <t>NİSA DUYGU NUR ARI</t>
  </si>
  <si>
    <t>EMRE ÇALIŞKAN</t>
  </si>
  <si>
    <t>BERAT CAN DERELİ</t>
  </si>
  <si>
    <t>ÖMER DİLEK</t>
  </si>
  <si>
    <t>İLKER GÜNEY</t>
  </si>
  <si>
    <t>İLAYDA İLHAN</t>
  </si>
  <si>
    <t>CİVAN İŞLER</t>
  </si>
  <si>
    <t>MERT KARAKAFA</t>
  </si>
  <si>
    <t>BUĞRA KIZILKAYA</t>
  </si>
  <si>
    <t>CEMRE HAYAT SALTIK</t>
  </si>
  <si>
    <t>SELEN SAVAŞ</t>
  </si>
  <si>
    <t>DERİN TARHAN</t>
  </si>
  <si>
    <t>EDA NUR TETİK</t>
  </si>
  <si>
    <t>ZEYNEP YILDIRIM</t>
  </si>
  <si>
    <t>FATMA DOĞAN</t>
  </si>
  <si>
    <t>SENA DORU</t>
  </si>
  <si>
    <t>RABİA GÖRÜNMEZ</t>
  </si>
  <si>
    <t>SEMİHA SUDE GÜVENDİK</t>
  </si>
  <si>
    <t>HALİL AZİZ KABA</t>
  </si>
  <si>
    <t>FATMA MERVE KABAKÇI</t>
  </si>
  <si>
    <t>ELİF KESKİN</t>
  </si>
  <si>
    <t>CAN KORKMAZ</t>
  </si>
  <si>
    <t>SAKİNE DAVULCU</t>
  </si>
  <si>
    <t>RABİA İSKENDER</t>
  </si>
  <si>
    <t>SILA KAYA</t>
  </si>
  <si>
    <t>AFRANUR CEYLİN KİRENCİ</t>
  </si>
  <si>
    <t>AZRA SEVGEN</t>
  </si>
  <si>
    <t>ÖZGE SEZER</t>
  </si>
  <si>
    <t>EMİNE ZEYNEP ŞENOL</t>
  </si>
  <si>
    <t>MAHMUT ABDULLAH AKBULUT</t>
  </si>
  <si>
    <t>EMİNE ASLANTÜRK</t>
  </si>
  <si>
    <t>HALİSE ATAŞ</t>
  </si>
  <si>
    <t>İSMAİL ERKOÇOĞLU</t>
  </si>
  <si>
    <t>AHMET HAKAN KIVRAK</t>
  </si>
  <si>
    <t>ERCAN KUNDAKÇI</t>
  </si>
  <si>
    <t>EFEKAN YÜRÜK</t>
  </si>
  <si>
    <t>REZAN BURCU BÜYÜKİKİZ</t>
  </si>
  <si>
    <t>EVRİM VERİM</t>
  </si>
  <si>
    <t>PELİN YILMAZ</t>
  </si>
  <si>
    <t>ATA ADANUR</t>
  </si>
  <si>
    <t>BERFİN AKDEMİR</t>
  </si>
  <si>
    <t>HASAN AKKAYA</t>
  </si>
  <si>
    <t>EFE ANIK</t>
  </si>
  <si>
    <t>METEHAN BAYDAR</t>
  </si>
  <si>
    <t>EBRU DEMİRBAY</t>
  </si>
  <si>
    <t>HAZAL SERTTAŞ</t>
  </si>
  <si>
    <t>GÖKHAN VAROL</t>
  </si>
  <si>
    <t>KEMAL CAN YOLOĞLU</t>
  </si>
  <si>
    <t>DENİZ İLAY ASLANKOL</t>
  </si>
  <si>
    <t>BEYZA NUR AYDIN</t>
  </si>
  <si>
    <t>BEYZA NUR BAĞLARS</t>
  </si>
  <si>
    <t>SERDAR KAĞAN CELEPOĞLU</t>
  </si>
  <si>
    <t>ASIM ÇIRACI</t>
  </si>
  <si>
    <t>SÜLEYMAN DOĞAN</t>
  </si>
  <si>
    <t>EMİNE MÜBERRA GÖKTAŞ</t>
  </si>
  <si>
    <t>CAN ARDA KAFAFÇI</t>
  </si>
  <si>
    <t>MERVE KARAKUŞ</t>
  </si>
  <si>
    <t>ÖYKÜ KARAKUŞ</t>
  </si>
  <si>
    <t>ELİF KAYA</t>
  </si>
  <si>
    <t>ALİ EMRE KAYİŞ</t>
  </si>
  <si>
    <t>PINAR KORKMAZ</t>
  </si>
  <si>
    <t>BÜŞRA KURU</t>
  </si>
  <si>
    <t>TUNA KÜMÜR</t>
  </si>
  <si>
    <t>SÜEDA SARI</t>
  </si>
  <si>
    <t>BAHAR TOPAL</t>
  </si>
  <si>
    <t>ZEYNEP NİSA UÇAR</t>
  </si>
  <si>
    <t>ENES USANMAZ</t>
  </si>
  <si>
    <t>BUĞRAHAN ALKILINÇ</t>
  </si>
  <si>
    <t>BERK SAMET ASLAN</t>
  </si>
  <si>
    <t>FATMA KÜBRA CİNGÖZ</t>
  </si>
  <si>
    <t>İBRAHİM FURKAN ÇALKACI</t>
  </si>
  <si>
    <t>AHMET ÇELİK</t>
  </si>
  <si>
    <t>ZEYNEPSUDE ÇELİK</t>
  </si>
  <si>
    <t>ÖMER FARUK DURSUN</t>
  </si>
  <si>
    <t>DAVUTHAKAN HANAY</t>
  </si>
  <si>
    <t>ENİS YASİR KALAY</t>
  </si>
  <si>
    <t>RABİA BENGİ KARA</t>
  </si>
  <si>
    <t>TUBA KIDIR</t>
  </si>
  <si>
    <t>SUDE KİREÇÇİOĞLU</t>
  </si>
  <si>
    <t>RÜVEYDA MERT</t>
  </si>
  <si>
    <t>YUNUS EMRE MÜJDE</t>
  </si>
  <si>
    <t>YAREN RENKLİER</t>
  </si>
  <si>
    <t>MEHMET ENES SARIKAYA</t>
  </si>
  <si>
    <t>SUDE YAZICI</t>
  </si>
  <si>
    <t>MEHMET AKINCI</t>
  </si>
  <si>
    <t>AHMET ENES ALANKAYA</t>
  </si>
  <si>
    <t>AHMET TALHA AVAN</t>
  </si>
  <si>
    <t>ALKIN AYDOĞAN</t>
  </si>
  <si>
    <t>ŞEYMANUR ÇELİK</t>
  </si>
  <si>
    <t>ENGİNCAN DARICI</t>
  </si>
  <si>
    <t>MUHAMMED ÇAĞRI DEMİR</t>
  </si>
  <si>
    <t>DURU DOĞDU</t>
  </si>
  <si>
    <t>ELİF GÜLCAN</t>
  </si>
  <si>
    <t>DEFNE GÜNAYDIN</t>
  </si>
  <si>
    <t>NİMET SENA GÜRSEN</t>
  </si>
  <si>
    <t>CEYDAGÜL HARMANKAYA</t>
  </si>
  <si>
    <t>MELİH CAN KARAMAN</t>
  </si>
  <si>
    <t>ÖMER KULA</t>
  </si>
  <si>
    <t>MUSTAFA ENSAR ÖZDEMİR</t>
  </si>
  <si>
    <t>ADEM BUĞRA ÖZKUL</t>
  </si>
  <si>
    <t>MİNA ZEYNEP POLAT</t>
  </si>
  <si>
    <t>ELİF SAKARYAOĞLU</t>
  </si>
  <si>
    <t>SULTAN SEREN</t>
  </si>
  <si>
    <t>MİNE YAREN</t>
  </si>
  <si>
    <t>KUDRET EREN YENİGÜN</t>
  </si>
  <si>
    <t>ABDULLATİF YILMAZ</t>
  </si>
  <si>
    <t>ŞEKİP MERVAN YILMAZ</t>
  </si>
  <si>
    <t>ÖMER ORÇUN BORAN</t>
  </si>
  <si>
    <t>FATMA BULUT</t>
  </si>
  <si>
    <t>NAZLICAN ÇETİN</t>
  </si>
  <si>
    <t>EBRU SENA ÇILGIN</t>
  </si>
  <si>
    <t>IRMAK ÇİLOĞLU</t>
  </si>
  <si>
    <t>MEHMET EREN DEMİR</t>
  </si>
  <si>
    <t>NUMAN DENİZ</t>
  </si>
  <si>
    <t>KÜRŞAD KAAN ERBAP</t>
  </si>
  <si>
    <t>CEM GÖRKEM</t>
  </si>
  <si>
    <t>MERYEM GÜNDÜZ</t>
  </si>
  <si>
    <t>MAHMUT GÜVELOĞLU</t>
  </si>
  <si>
    <t>HAMZA MICIK</t>
  </si>
  <si>
    <t>MEHMET ALİ ONAY</t>
  </si>
  <si>
    <t>EMRE ÖZTÜRK</t>
  </si>
  <si>
    <t>MİKAİL ŞAHİN</t>
  </si>
  <si>
    <t>YUSUF SİNA YANAR</t>
  </si>
  <si>
    <t>HATİCE ADAY</t>
  </si>
  <si>
    <t>PELİN AKKOYUN</t>
  </si>
  <si>
    <t>MERVE GÜL</t>
  </si>
  <si>
    <t>KEREM KOPUZ</t>
  </si>
  <si>
    <t>İREM KÖROĞLU</t>
  </si>
  <si>
    <t>ELİF OCAKHAN</t>
  </si>
  <si>
    <t>MUHARREM SATILMIŞ</t>
  </si>
  <si>
    <t>DAMLA SÖNMEZ</t>
  </si>
  <si>
    <t>TUANA TAŞKIRAN</t>
  </si>
  <si>
    <t>ASYA KÜBRA BULUN</t>
  </si>
  <si>
    <t>RANA DİCLE ÇANKAYA</t>
  </si>
  <si>
    <t>MELİKE ÇARDAK</t>
  </si>
  <si>
    <t>SİNEM KURT</t>
  </si>
  <si>
    <t>ELİF AYÇA ALİCİ</t>
  </si>
  <si>
    <t>YILDIZ ALTINTAŞ</t>
  </si>
  <si>
    <t>İSMAİL SELİM BOLBOLCU</t>
  </si>
  <si>
    <t>NİLAY BOZAN</t>
  </si>
  <si>
    <t>AYŞENUR COŞKUN</t>
  </si>
  <si>
    <t>ELİF ZEYNEP ÇAKMAK</t>
  </si>
  <si>
    <t>İREMNUR DEMİR</t>
  </si>
  <si>
    <t>EMİR DEMİRDAŞ</t>
  </si>
  <si>
    <t>ZEYNEP ŞURA ERATA</t>
  </si>
  <si>
    <t>CEMRE EMİNE GÜNEŞ</t>
  </si>
  <si>
    <t>SENEM OKUR</t>
  </si>
  <si>
    <t>EMİRHAN OLGUN</t>
  </si>
  <si>
    <t>MEHMET EMİR TOPUZ</t>
  </si>
  <si>
    <t>ENÇ KARTAL SEVİM</t>
  </si>
  <si>
    <t>EFEHAN SOYDAŞ</t>
  </si>
  <si>
    <t>EGEHAN YAŞAR</t>
  </si>
  <si>
    <t>BERKAY ÇOBANYILDIZI</t>
  </si>
  <si>
    <t>PELİNSU GÖÇMEN</t>
  </si>
  <si>
    <t>SELİN KAYA</t>
  </si>
  <si>
    <t>MUHAMMED ENES ATALAY</t>
  </si>
  <si>
    <t>EMİR ALP FALAY</t>
  </si>
  <si>
    <t>ŞAHİN FIRAT</t>
  </si>
  <si>
    <t>ŞABAN EMRE GENÇ</t>
  </si>
  <si>
    <t>ALİ ÖZAYDIN</t>
  </si>
  <si>
    <t>ŞEVVAL DEFNE ÖZPUNAR</t>
  </si>
  <si>
    <t>TÜRKAN ACAR</t>
  </si>
  <si>
    <t>SUDEM HİLAL ALTUN</t>
  </si>
  <si>
    <t>FURKAN AVLAR</t>
  </si>
  <si>
    <t>MUHAMMED BULUT</t>
  </si>
  <si>
    <t>HATİCE FEYZA ÇÜGEN</t>
  </si>
  <si>
    <t>DİCLE DEMİRCİ</t>
  </si>
  <si>
    <t>ADA GÖKDUMAN</t>
  </si>
  <si>
    <t>NAZAN EBRAR KAMCI</t>
  </si>
  <si>
    <t>ESMA KILIÇ</t>
  </si>
  <si>
    <t>AHMET YASİN KÖYLÜ</t>
  </si>
  <si>
    <t>GÜLSEREN KUL</t>
  </si>
  <si>
    <t>İSMAİL EFE TOP</t>
  </si>
  <si>
    <t>ŞİLAN HİLA AKYOL</t>
  </si>
  <si>
    <t>ELİF KARATEPE</t>
  </si>
  <si>
    <t>BURCU DENİZ TAŞKESEN</t>
  </si>
  <si>
    <t>MUSTAFA EMRE ÇALIKOĞLU</t>
  </si>
  <si>
    <t>FURKAN DÖRTKOL</t>
  </si>
  <si>
    <t>BİLAL ERDİL</t>
  </si>
  <si>
    <t>ONUR ATABEY ERDOĞAN</t>
  </si>
  <si>
    <t>İRFAN GÖKMENOĞLU</t>
  </si>
  <si>
    <t>BURAK GÜLEÇ</t>
  </si>
  <si>
    <t>AZRA KAYA</t>
  </si>
  <si>
    <t>HÜSEYİN EMRE KESKİN</t>
  </si>
  <si>
    <t>ŞULE DENİZ KORKMAZ</t>
  </si>
  <si>
    <t>SEDEN AYÇA ÖZCAN</t>
  </si>
  <si>
    <t>YUSUF ŞAHİN</t>
  </si>
  <si>
    <t>ALTAN NEVZAT TÜRKEN</t>
  </si>
  <si>
    <t>AHMET TEOMAN YALPA</t>
  </si>
  <si>
    <t>EMİRHAN DOĞAN YÜCESOY</t>
  </si>
  <si>
    <t>BERKAY ALİ AYDIN</t>
  </si>
  <si>
    <t>ESMA KABUKÇU</t>
  </si>
  <si>
    <t>BARIŞ SÜMER</t>
  </si>
  <si>
    <t>AHMET CAN UMUTLU</t>
  </si>
  <si>
    <t>SEMİH ALTUĞ AYDOĞDU</t>
  </si>
  <si>
    <t>KÜBRA BULGURCU</t>
  </si>
  <si>
    <t>MERYEM DEYYAN ÇAĞDAŞ</t>
  </si>
  <si>
    <t>YAĞMUR ÇAĞLAYAN</t>
  </si>
  <si>
    <t>EKİNSU MERAL ERBAŞ</t>
  </si>
  <si>
    <t>DOĞA GÜNEL</t>
  </si>
  <si>
    <t>AZRA ÖZMEN</t>
  </si>
  <si>
    <t>MEHMET ERDEM ÖZTÜRK</t>
  </si>
  <si>
    <t>BERKAY SAĞLAM</t>
  </si>
  <si>
    <t>ANIL ARDA SÖNMEZ</t>
  </si>
  <si>
    <t>MÜKERREM EBRAR ŞAHİN</t>
  </si>
  <si>
    <t>ARDA TURGUT</t>
  </si>
  <si>
    <t>IŞIL YILMAZ</t>
  </si>
  <si>
    <t>UMUT SADIK AKMAZ</t>
  </si>
  <si>
    <t>SERHAN YİĞİT BAŞAR</t>
  </si>
  <si>
    <t>EMİRHAN BİŞGİN</t>
  </si>
  <si>
    <t>ÖYKÜ ÇELİK</t>
  </si>
  <si>
    <t>ECE DEMİRER</t>
  </si>
  <si>
    <t>YUSUF GÜNDOĞAN</t>
  </si>
  <si>
    <t>DİLEK KAYA</t>
  </si>
  <si>
    <t>MEHMET KEREM LEL</t>
  </si>
  <si>
    <t>EMRE PEK</t>
  </si>
  <si>
    <t>HASAN ÇAĞRI ŞEN</t>
  </si>
  <si>
    <t>İHSAN FURKAN AKDAĞ</t>
  </si>
  <si>
    <t>ÖMER EMRE ORAL</t>
  </si>
  <si>
    <t>MUHAMMET TALHA TEKİN</t>
  </si>
  <si>
    <t>ELİF YILMAZ</t>
  </si>
  <si>
    <t>FATİH AĞDAK</t>
  </si>
  <si>
    <t>BELİNAY DAMACI</t>
  </si>
  <si>
    <t>ECE CEYLA DEMİR</t>
  </si>
  <si>
    <t>SELİM DENİZ</t>
  </si>
  <si>
    <t>EREN DİRİK</t>
  </si>
  <si>
    <t>EMİRHAN KAHYA</t>
  </si>
  <si>
    <t>EMRULLAH KILIÇASLAN</t>
  </si>
  <si>
    <t>AYBERK KÖKCÜR</t>
  </si>
  <si>
    <t>KAAN BERKE KÖSE</t>
  </si>
  <si>
    <t>YUNUS KAĞAN YAĞCILAR</t>
  </si>
  <si>
    <t>MÜJGAN İREM YAZICI</t>
  </si>
  <si>
    <t>ÖMER OSMAN YOLCU</t>
  </si>
  <si>
    <t>YUSUF ŞAMİL ADIGÜZEL</t>
  </si>
  <si>
    <t>MELİSA BUZ</t>
  </si>
  <si>
    <t>ENES ERGÜL</t>
  </si>
  <si>
    <t>MELTEM KARAZOR</t>
  </si>
  <si>
    <t>DİLARA BERİN KURD</t>
  </si>
  <si>
    <t>AYŞENUR SALAR</t>
  </si>
  <si>
    <t>MÜNİB SADİ TOKGÖZ</t>
  </si>
  <si>
    <t>SUDE ÜNEY</t>
  </si>
  <si>
    <t>HÜSEYİN EREN ALTINLI</t>
  </si>
  <si>
    <t>OĞUZ ALİ BÜYÜKHERGÜL</t>
  </si>
  <si>
    <t>MUHAMMED MİRAÇ DEMİRCİ</t>
  </si>
  <si>
    <t>AHMETCAN ERDENER</t>
  </si>
  <si>
    <t>ARDA ESMER</t>
  </si>
  <si>
    <t>ADAR BARAN GÜLERYÜZ</t>
  </si>
  <si>
    <t>BİRNUR HOŞCAN</t>
  </si>
  <si>
    <t>BURAK ENES KAVAK</t>
  </si>
  <si>
    <t>KIVANÇ KOYUNCU</t>
  </si>
  <si>
    <t>ALİ MERT</t>
  </si>
  <si>
    <t>UMUT ARDA OĞUR</t>
  </si>
  <si>
    <t>FATİH ONMAK</t>
  </si>
  <si>
    <t>CENKER SEPETÇİ</t>
  </si>
  <si>
    <t>UTKU VATANSEVER</t>
  </si>
  <si>
    <t>DOĞA AKAL</t>
  </si>
  <si>
    <t>YİĞİT ONUR BEDİR</t>
  </si>
  <si>
    <t>İBRAHİM KARTAL</t>
  </si>
  <si>
    <t>AZİZ MAHMUT UYANIK</t>
  </si>
  <si>
    <t>ENES ARIBAL</t>
  </si>
  <si>
    <t>İSHAK KAAN BİLGİÇ</t>
  </si>
  <si>
    <t>MEVLÜTCAN COŞKUN</t>
  </si>
  <si>
    <t>AHMET MÜRTEZAOĞLU</t>
  </si>
  <si>
    <t>ENES YAKŞİ</t>
  </si>
  <si>
    <t>YASİN AYDIN</t>
  </si>
  <si>
    <t>YUNUS TUNAHAN ECE</t>
  </si>
  <si>
    <t>MUTTALİP ARAS</t>
  </si>
  <si>
    <t>ERCAN SÖĞÜT</t>
  </si>
  <si>
    <t>CAFER YAŞARCAN</t>
  </si>
  <si>
    <t>BEYZA ALPAY</t>
  </si>
  <si>
    <t>BATUHAN BAYRAMOĞULLARI</t>
  </si>
  <si>
    <t>ZEYNEP SILA DİNÇER</t>
  </si>
  <si>
    <t>SELVER GÜNEŞ</t>
  </si>
  <si>
    <t>BESTE NAZ İNCE</t>
  </si>
  <si>
    <t>ALAATTİN EFE KALAYCI</t>
  </si>
  <si>
    <t>DOĞA MELİS KELEŞ</t>
  </si>
  <si>
    <t>AHMET ÖMER YILMAZ</t>
  </si>
  <si>
    <t>BURCU TÜRK</t>
  </si>
  <si>
    <t>EYLÜL YORULMAZ</t>
  </si>
  <si>
    <t>ALİ İBRAHİM TEKİN</t>
  </si>
  <si>
    <t>AHMET SUALP ÇAM</t>
  </si>
  <si>
    <t>ALİ ALTUNTAŞ</t>
  </si>
  <si>
    <t>İBRAHİM HAKKI BEDİR</t>
  </si>
  <si>
    <t>HALİS SAĞLAM</t>
  </si>
  <si>
    <t>ENES ERSAN</t>
  </si>
  <si>
    <t>MEHMET YOLDAŞ</t>
  </si>
  <si>
    <t>ELİF YAĞAN</t>
  </si>
  <si>
    <t>MEHMET TATBAK</t>
  </si>
  <si>
    <t>ATA MERT ÖZBEK</t>
  </si>
  <si>
    <t>EMİR BERKE ÇAKIL</t>
  </si>
  <si>
    <t>KAAN GÖKTUĞ TORAMAN</t>
  </si>
  <si>
    <t>ARDA ALP ER</t>
  </si>
  <si>
    <t>BATUHAN YIĞIT YAMAN</t>
  </si>
  <si>
    <t>ONUR EREN TÜBLEK</t>
  </si>
  <si>
    <t>ZEYNEP SULTAN BARAK</t>
  </si>
  <si>
    <t>CEREN İKRA DEMİR</t>
  </si>
  <si>
    <t>MiKAiL YILMAZ</t>
  </si>
  <si>
    <t>NİSANUR ZÜMRA ÇUHADAR</t>
  </si>
  <si>
    <t>GÜLNUR YILMAZ</t>
  </si>
  <si>
    <t>ADAHAN AYDOĞAN</t>
  </si>
  <si>
    <t>İSMAİL İNCE</t>
  </si>
  <si>
    <t>FİKRİ BERK ÖZEL</t>
  </si>
  <si>
    <t>ZEYNEP CANTÜRK</t>
  </si>
  <si>
    <t>ZEYNEP GÜLSÜM TURGUT</t>
  </si>
  <si>
    <t>SENİH YÜKSEL</t>
  </si>
  <si>
    <t>İLAYDA BIYIKOĞLU</t>
  </si>
  <si>
    <t>EYLÜL SEVİL KURADA</t>
  </si>
  <si>
    <t>RIFAT BUĞRA AYDIN</t>
  </si>
  <si>
    <t>CEM BAŞEKEN</t>
  </si>
  <si>
    <t>EGE DEMİREL</t>
  </si>
  <si>
    <t>NURAN YAĞMUR</t>
  </si>
  <si>
    <t>OSMAN KÜRŞAT AKGÜN</t>
  </si>
  <si>
    <t>ŞEYMA SUDE BAĞCALI</t>
  </si>
  <si>
    <t>HAYAT DOĞAN</t>
  </si>
  <si>
    <t>MEHMET FATİH ERDOĞAN</t>
  </si>
  <si>
    <t>HAVVA BEYZA GÜLER</t>
  </si>
  <si>
    <t>SARUHAN EREN KAYACAN</t>
  </si>
  <si>
    <t>ERDEM ÖZEL</t>
  </si>
  <si>
    <t>REZZAN ÖZMEN</t>
  </si>
  <si>
    <t>HİLAL ALEYNA SÜMER</t>
  </si>
  <si>
    <t>EMİR ULU</t>
  </si>
  <si>
    <t>KÜBRA UZUN</t>
  </si>
  <si>
    <t>EMİNEGÜL YAVUZ</t>
  </si>
  <si>
    <t>DORUK ALTAY</t>
  </si>
  <si>
    <t>SEZİN ARZIK</t>
  </si>
  <si>
    <t>ELİF EKİN GENÇ</t>
  </si>
  <si>
    <t>İREM GÖRGÜLÜ</t>
  </si>
  <si>
    <t>SUDENUR BİRSEN KAYIRMAZ</t>
  </si>
  <si>
    <t>DUYGU SOLMAZ</t>
  </si>
  <si>
    <t>SELAHATTİN TUNA TUNCA</t>
  </si>
  <si>
    <t>AHMET UYGUN</t>
  </si>
  <si>
    <t>SUDENAZ ÜNALLI</t>
  </si>
  <si>
    <t>MEHMET ARDA ARDIÇ</t>
  </si>
  <si>
    <t>BAHAR ZELİHA BAYRAM</t>
  </si>
  <si>
    <t>SÜMEYRA DUMAN</t>
  </si>
  <si>
    <t>ARDA İNTEPE</t>
  </si>
  <si>
    <t>OĞULCAN KARATAŞ</t>
  </si>
  <si>
    <t>METİN BURAK KENKAYA</t>
  </si>
  <si>
    <t>ZEHRA ÖZTUFAN</t>
  </si>
  <si>
    <t>OĞUZHAN KAYRA ÜZÜM</t>
  </si>
  <si>
    <t>TUBA VARLI</t>
  </si>
  <si>
    <t>ÜLKÜ NİLGÜN BAŞ</t>
  </si>
  <si>
    <t>MEHMET BAŞYURT</t>
  </si>
  <si>
    <t>AYŞE NUR ÇELİK</t>
  </si>
  <si>
    <t>POLAT ÇOLAK</t>
  </si>
  <si>
    <t>ENİS EMRE DAŞCI</t>
  </si>
  <si>
    <t>ASLI EBRAR EVREN</t>
  </si>
  <si>
    <t>YUSUF GÜLTEKİN</t>
  </si>
  <si>
    <t>HALİL CAN HATIPOĞLU</t>
  </si>
  <si>
    <t>HASAN SALİH KAYA</t>
  </si>
  <si>
    <t>ARİF EMRE KESİK</t>
  </si>
  <si>
    <t>ALPEREN SARI</t>
  </si>
  <si>
    <t>ONUR ESER SUBAŞI</t>
  </si>
  <si>
    <t>AYKUT ARDIÇ</t>
  </si>
  <si>
    <t>FERHAT BEREN AVCU</t>
  </si>
  <si>
    <t>NADİRE SELİN DİNÇ</t>
  </si>
  <si>
    <t>SUDE EMİRHÜSEYİNOĞLU</t>
  </si>
  <si>
    <t>RUMEYSA GÖKSU</t>
  </si>
  <si>
    <t>KADİR MERT GÜLTEN</t>
  </si>
  <si>
    <t>ABDULKERİM İSLAM</t>
  </si>
  <si>
    <t>MUHAMMET EMİN KUYUMCU</t>
  </si>
  <si>
    <t>ALİ TAHSİN RÜZGARESEN</t>
  </si>
  <si>
    <t>HASAN CELİL SAYIN</t>
  </si>
  <si>
    <t>SERAY SUNA</t>
  </si>
  <si>
    <t>ELİF UYAR</t>
  </si>
  <si>
    <t>İHSAN ARMUTLU</t>
  </si>
  <si>
    <t>İREM BÜLBÜL</t>
  </si>
  <si>
    <t>BERKE CAN KARTAL</t>
  </si>
  <si>
    <t>SERHAT YILDIRIM</t>
  </si>
  <si>
    <t>TALHA ALHAZ ALMUS</t>
  </si>
  <si>
    <t>BUSE ŞEVVAL SÖYLEMEZ</t>
  </si>
  <si>
    <t>EZGİ TAŞARON</t>
  </si>
  <si>
    <t>BUSE NUR AÇIKGÖZ</t>
  </si>
  <si>
    <t>ASLI CEREN AKSU</t>
  </si>
  <si>
    <t>KARAHAN AVCI</t>
  </si>
  <si>
    <t>ÜMMÜGÜLSÜM ÇİFTÇİ</t>
  </si>
  <si>
    <t>AHMET GENÇ</t>
  </si>
  <si>
    <t>AYŞEGÜL GÖRGEL</t>
  </si>
  <si>
    <t>EBUBEKİR KAHRAMAN</t>
  </si>
  <si>
    <t>ADİL EMRE KALKAN</t>
  </si>
  <si>
    <t>KAAN AKBAŞ</t>
  </si>
  <si>
    <t>RANA NUR AKTAŞ</t>
  </si>
  <si>
    <t>SELCAN ALAÇAM</t>
  </si>
  <si>
    <t>ZEKİ ÇELİK</t>
  </si>
  <si>
    <t>SILA DELİOĞLU</t>
  </si>
  <si>
    <t>SEDA DEMİRBAŞ</t>
  </si>
  <si>
    <t>NEHİR EYLÜL ERTEK</t>
  </si>
  <si>
    <t>ELİF KARADAĞ</t>
  </si>
  <si>
    <t>EYLÜL DİLA KARAKUŞ</t>
  </si>
  <si>
    <t>FULYA KAYGISIZ</t>
  </si>
  <si>
    <t>MERVE KILINÇ</t>
  </si>
  <si>
    <t>BURAK SÜLÜN</t>
  </si>
  <si>
    <t>ELİFSU TANAĞARDI</t>
  </si>
  <si>
    <t>SEZAİ TOPÇU</t>
  </si>
  <si>
    <t>NİSA ALTINTOP</t>
  </si>
  <si>
    <t>NAZENİN MİRAY ÇAKMAK</t>
  </si>
  <si>
    <t>BEYZA ÇANAKÇI</t>
  </si>
  <si>
    <t>ŞEYDA ÇETİNKAYA</t>
  </si>
  <si>
    <t>KARDELEN DEMİR</t>
  </si>
  <si>
    <t>ZİLAN DEMİRBAŞ</t>
  </si>
  <si>
    <t>RECEP ALİ ER</t>
  </si>
  <si>
    <t>ALİ ERDUR</t>
  </si>
  <si>
    <t>METİN GÜRSOY</t>
  </si>
  <si>
    <t>ASYA SUMRU KESKİN</t>
  </si>
  <si>
    <t>OSMAN TAHA ŞEN</t>
  </si>
  <si>
    <t>MEHLİKA NEVA TEKİNER</t>
  </si>
  <si>
    <t>ENES TURAN</t>
  </si>
  <si>
    <t>SEMANUR UĞUR</t>
  </si>
  <si>
    <t>ELİF AZRA AYAZ</t>
  </si>
  <si>
    <t>AYŞE DİLAY ÇETİN</t>
  </si>
  <si>
    <t>MEHMET AKİF EFE</t>
  </si>
  <si>
    <t>ZİLAN EKİN</t>
  </si>
  <si>
    <t>NAZLICAN GONCALI</t>
  </si>
  <si>
    <t>MUSTAFA GÜÇLÜIŞIK</t>
  </si>
  <si>
    <t>AYŞE ŞERİFE KARACA</t>
  </si>
  <si>
    <t>ELİF KORUCU</t>
  </si>
  <si>
    <t>MUSTAFA ÖZAYDIN</t>
  </si>
  <si>
    <t>SEZİN SALHAOĞULLARI</t>
  </si>
  <si>
    <t>BEREN SATIR</t>
  </si>
  <si>
    <t>BATIN SEZER</t>
  </si>
  <si>
    <t>ÖZNUR ŞAHİN</t>
  </si>
  <si>
    <t>ZEYNEP BERRE YAZICI</t>
  </si>
  <si>
    <t>OSMAN YILMAZ</t>
  </si>
  <si>
    <t>MİRZA BELER</t>
  </si>
  <si>
    <t>ŞEYMA BİNDEBİR</t>
  </si>
  <si>
    <t>DENİZ BÖYÜK</t>
  </si>
  <si>
    <t>HAVİN ÇAKIRCA</t>
  </si>
  <si>
    <t>NİSA NUR DİRİCAN</t>
  </si>
  <si>
    <t>KAMİL GÜÇLÜ</t>
  </si>
  <si>
    <t>ELMİRA KETENCİ</t>
  </si>
  <si>
    <t>HAZAL ÖZCAN</t>
  </si>
  <si>
    <t>İBRAHİM SOYLU</t>
  </si>
  <si>
    <t>BATUHAN TECER</t>
  </si>
  <si>
    <t>SILA TÜRKKAL</t>
  </si>
  <si>
    <t>İREM BAĞATUR</t>
  </si>
  <si>
    <t>EDANUR COŞKUN</t>
  </si>
  <si>
    <t>SERHAT KAYAR</t>
  </si>
  <si>
    <t>HAYRUNNİSA ÖZEN</t>
  </si>
  <si>
    <t>ŞEVVAL RANA PELİSTER</t>
  </si>
  <si>
    <t>HAVVA TOPRAK</t>
  </si>
  <si>
    <t>HAKAN YILMAZ</t>
  </si>
  <si>
    <t>ZEHRA ÇOĞALAN</t>
  </si>
  <si>
    <t>ESMA ERDOĞAN</t>
  </si>
  <si>
    <t>ÖZGE AĞCA</t>
  </si>
  <si>
    <t>FATMA BULDUK</t>
  </si>
  <si>
    <t>FERHAT ENÜCÜK</t>
  </si>
  <si>
    <t>İLKNUR GÜNDOĞDU</t>
  </si>
  <si>
    <t>SUDE KUYUCAKLIOĞLU</t>
  </si>
  <si>
    <t>ADEM PUSAT</t>
  </si>
  <si>
    <t>MUSTAFA EREN ŞEN</t>
  </si>
  <si>
    <t>BAĞDAT TEZCAN</t>
  </si>
  <si>
    <t>SELMA TÜZÜN</t>
  </si>
  <si>
    <t>CEYLİN VURMAZ</t>
  </si>
  <si>
    <t>EBRAR AKALIN</t>
  </si>
  <si>
    <t>SEVCAN NUR ELDEM</t>
  </si>
  <si>
    <t>SALİH YUSUF ADIGÜZEL</t>
  </si>
  <si>
    <t>AHMET ERYILMAZ</t>
  </si>
  <si>
    <t>ASYA CEREN YAŞAR</t>
  </si>
  <si>
    <t>SUDE NAMIDURU</t>
  </si>
  <si>
    <t>MUHAMMED FATİH CİNGİL</t>
  </si>
  <si>
    <t>OĞULCAN ERGİN</t>
  </si>
  <si>
    <t>SUDE KORKUTAN</t>
  </si>
  <si>
    <t>NEHİR KÜLÇER</t>
  </si>
  <si>
    <t>TAHA YUSUF YAĞMUR</t>
  </si>
  <si>
    <t>BATUHAN AYDIN</t>
  </si>
  <si>
    <t>MUHAMMED YASİN BOZKURT</t>
  </si>
  <si>
    <t>ESMA ÇELİKBİLEK</t>
  </si>
  <si>
    <t>NİLAY ERGÜL</t>
  </si>
  <si>
    <t>ARİF ARDA İŞLETME</t>
  </si>
  <si>
    <t>NİMET KARAMAHMUT</t>
  </si>
  <si>
    <t>ALİ KÜÇÜK</t>
  </si>
  <si>
    <t>ÖZLEM ÖZER</t>
  </si>
  <si>
    <t>ESRA UĞUR</t>
  </si>
  <si>
    <t>ANIL YURDAKUL</t>
  </si>
  <si>
    <t>NAZRA ARĞUN</t>
  </si>
  <si>
    <t>İREM ERDOĞMUŞ</t>
  </si>
  <si>
    <t>SANİYE BERRAK KESKİNKILIÇ</t>
  </si>
  <si>
    <t>GÖKSU IRMAK UZUN</t>
  </si>
  <si>
    <t>EFE AKBULUT</t>
  </si>
  <si>
    <t>İBRAHİM AKBULUT</t>
  </si>
  <si>
    <t>ARYA İPEK AKŞAHİN</t>
  </si>
  <si>
    <t>MUSTAFA DAĞLI</t>
  </si>
  <si>
    <t>MEHMET ERTUĞRUL DENLİ</t>
  </si>
  <si>
    <t>ZEYNEP EREN</t>
  </si>
  <si>
    <t>MAHMUT TAHA KESKİN</t>
  </si>
  <si>
    <t>HAKANYAŞAR ÖYMEN</t>
  </si>
  <si>
    <t>ORKUN SIRIKLI</t>
  </si>
  <si>
    <t>MERT SUSAM</t>
  </si>
  <si>
    <t>HÜSEYİN İLYİÇ TATLIPINAR</t>
  </si>
  <si>
    <t>ENES TÜDEŞ</t>
  </si>
  <si>
    <t>PELİN ACEMOĞLU</t>
  </si>
  <si>
    <t>FATİH BURAK</t>
  </si>
  <si>
    <t>MERYEM DOĞAN</t>
  </si>
  <si>
    <t>EBRU İLKAYA</t>
  </si>
  <si>
    <t>RABİA ESRA KAYA</t>
  </si>
  <si>
    <t>DENİZ KILIÇ</t>
  </si>
  <si>
    <t>MEHMET EFE SOLAK</t>
  </si>
  <si>
    <t>AHMET TÜLÜOĞLU</t>
  </si>
  <si>
    <t>ARDA UYSAL</t>
  </si>
  <si>
    <t>SUDE NUR YILDIRIM</t>
  </si>
  <si>
    <t>BUKET ALTUNBEZER</t>
  </si>
  <si>
    <t>ŞEVVAL KISA</t>
  </si>
  <si>
    <t>EZGİ ÖZDAMAR</t>
  </si>
  <si>
    <t>MELDA POLAT</t>
  </si>
  <si>
    <t>BERNA SUNAR</t>
  </si>
  <si>
    <t>KADİR ŞAHİN</t>
  </si>
  <si>
    <t>MUSTAFA BUĞRA ANLAR</t>
  </si>
  <si>
    <t>BİLAL MUSTAFA BENLİ</t>
  </si>
  <si>
    <t>MEHMET MUSTAFA BÜZÜT</t>
  </si>
  <si>
    <t>YASEMİN GÖLGELİ</t>
  </si>
  <si>
    <t>ABDULKADİR USLU</t>
  </si>
  <si>
    <t>CAVİT ARDA AKSUN</t>
  </si>
  <si>
    <t>EZGİ BUDAK</t>
  </si>
  <si>
    <t>ERDEM CENGİZ</t>
  </si>
  <si>
    <t>ÇAĞRI KIYBAR</t>
  </si>
  <si>
    <t>KEREM TALHA TOPRAK</t>
  </si>
  <si>
    <t>ALPEREN AKYOL</t>
  </si>
  <si>
    <t>EDİZ ALDOĞAN</t>
  </si>
  <si>
    <t>SAFA EREN ARAP</t>
  </si>
  <si>
    <t>İBRAHİM TOPRAK ARDIÇ</t>
  </si>
  <si>
    <t>ERTUĞRUL BAL</t>
  </si>
  <si>
    <t>HALİL BERK BAŞARAN</t>
  </si>
  <si>
    <t>ALEYNA GÜLŞEN BÖLÜKBAŞI</t>
  </si>
  <si>
    <t>HARUN EKEN</t>
  </si>
  <si>
    <t>SÜLEYMAN KAYACAN</t>
  </si>
  <si>
    <t>TALHA KAYIŞ</t>
  </si>
  <si>
    <t>MUHAMMED EREN SAİN</t>
  </si>
  <si>
    <t>MEHMET MERT SAYAT</t>
  </si>
  <si>
    <t>BERİN TARGAN</t>
  </si>
  <si>
    <t>ALPEREN YILDIZ</t>
  </si>
  <si>
    <t>İLKER YASİN YILMAZ</t>
  </si>
  <si>
    <t>MAHMUT ALP</t>
  </si>
  <si>
    <t>RIZA EREN ERTÜRK</t>
  </si>
  <si>
    <t>AYBERK KARPUZ</t>
  </si>
  <si>
    <t>NURİ KOCAYİĞİT</t>
  </si>
  <si>
    <t>DUYGU KORKUT</t>
  </si>
  <si>
    <t>GÖKHAN ÖZKAN</t>
  </si>
  <si>
    <t>EREN YILDIZ</t>
  </si>
  <si>
    <t>ARDA BURAK ATAER</t>
  </si>
  <si>
    <t>NECDET BERK</t>
  </si>
  <si>
    <t>HASAN TAHA GERİŞ</t>
  </si>
  <si>
    <t>TAHA DOĞUHAN İLİTER</t>
  </si>
  <si>
    <t>MUSTAFA KORKMAZ</t>
  </si>
  <si>
    <t>NURİ SÜLE</t>
  </si>
  <si>
    <t>BATUHAN YILDIRIM</t>
  </si>
  <si>
    <t>YALÇIN YILDIRIM</t>
  </si>
  <si>
    <t>UZAY YILMAZ</t>
  </si>
  <si>
    <t>ELİFNUR YİĞİT</t>
  </si>
  <si>
    <t>İREM DENİZ ASLAN</t>
  </si>
  <si>
    <t>TAHA SAĞLIK</t>
  </si>
  <si>
    <t>SÜHEYLA CAN</t>
  </si>
  <si>
    <t>YİĞİT ATA CANKOY</t>
  </si>
  <si>
    <t>ÖMER ÇELİK</t>
  </si>
  <si>
    <t>MUSTAFA OĞUZHAN EGİLMEZ</t>
  </si>
  <si>
    <t>AHMET EFE ERCAN</t>
  </si>
  <si>
    <t>EFE KAAN GÜLER</t>
  </si>
  <si>
    <t>ERAY KAYA</t>
  </si>
  <si>
    <t>KEREM TANGOLAR</t>
  </si>
  <si>
    <t>MERT UYSAL</t>
  </si>
  <si>
    <t>ORHUN MERT ÇINAR</t>
  </si>
  <si>
    <t>EMİRHAN ÇİÇEK</t>
  </si>
  <si>
    <t>SAMET CAN TUGTEKİN</t>
  </si>
  <si>
    <t>MUHAMMET YÜCETAŞ</t>
  </si>
  <si>
    <t>ERŞAT KASIM ALİBAŞOĞLU</t>
  </si>
  <si>
    <t>TOLGA ALTINTAŞ</t>
  </si>
  <si>
    <t>SELEN BABAL</t>
  </si>
  <si>
    <t>ZEHRA NİLSU ÇAKIRER</t>
  </si>
  <si>
    <t>ELİF DEMİRBAŞ</t>
  </si>
  <si>
    <t>FEYZA KULAKSIZ</t>
  </si>
  <si>
    <t>UYGAR SARI</t>
  </si>
  <si>
    <t>BEREN ŞENTÜRK</t>
  </si>
  <si>
    <t>Ahmet Büyükyılmaz</t>
  </si>
  <si>
    <t>YAHYA AKKOYUN</t>
  </si>
  <si>
    <t>KAĞAN GÜL</t>
  </si>
  <si>
    <t>ÖMER SAİT YILMAZ</t>
  </si>
  <si>
    <t>AZİZ ALİ EREN ÇORAPLI</t>
  </si>
  <si>
    <t>ZEHRA ASLANOĞLU</t>
  </si>
  <si>
    <t>UĞUR GÜMÜŞ</t>
  </si>
  <si>
    <t>RESUL BURAK ABA</t>
  </si>
  <si>
    <t>MUSA KASIM KARAMAN</t>
  </si>
  <si>
    <t>FATİH MEHMET ÇETİN</t>
  </si>
  <si>
    <t>ELİF BUSE KAN</t>
  </si>
  <si>
    <t>RECEP ENES BIYIKLI</t>
  </si>
  <si>
    <t>MERT ALİ GÜNEVİ</t>
  </si>
  <si>
    <t>DİLA YALÇIN</t>
  </si>
  <si>
    <t>DENİZ KUZU</t>
  </si>
  <si>
    <t>BORAN GÜNEY ÖZTÜRK</t>
  </si>
  <si>
    <t>SELMAN ALYÜZ</t>
  </si>
  <si>
    <t>MERVE GEÇER</t>
  </si>
  <si>
    <t>FURKAN DEMİRSOY</t>
  </si>
  <si>
    <t>OSMAN CIRIK</t>
  </si>
  <si>
    <t>DENİZ ARDA DOĞRU</t>
  </si>
  <si>
    <t>EDA NUR YILDIRIM</t>
  </si>
  <si>
    <t>BERK HÜSEYİN TOPAKTAŞ</t>
  </si>
  <si>
    <t>BAYRAM KAAN YILMAZ</t>
  </si>
  <si>
    <t>BAŞAK ELGİN</t>
  </si>
  <si>
    <t>AYŞE ÖZER</t>
  </si>
  <si>
    <t>MAHMOUD ELDEEB</t>
  </si>
  <si>
    <t>KEMAL BERKECAN KARABIYIK</t>
  </si>
  <si>
    <t>GİZEM MAVİENGİN</t>
  </si>
  <si>
    <t>KILIÇBEY TÜRKÜN</t>
  </si>
  <si>
    <t>ESAD ULUTAŞ</t>
  </si>
  <si>
    <t>ASIM ERDOĞAN</t>
  </si>
  <si>
    <t>DENİZ YALÇINDAĞ</t>
  </si>
  <si>
    <t>ŞUHEDA KALKAN</t>
  </si>
  <si>
    <t>EYMEN KIDIK</t>
  </si>
  <si>
    <t>SİMGE TARHAN</t>
  </si>
  <si>
    <t>BERİN YURDABAK</t>
  </si>
  <si>
    <t>TALHA GÜLLÜ</t>
  </si>
  <si>
    <t>İBRAHİM KOÇAKER</t>
  </si>
  <si>
    <t>MAHMUT MİRAÇ SÖYLEMEZ</t>
  </si>
  <si>
    <t>AHMED KAAN ŞENSES</t>
  </si>
  <si>
    <t>SEYFULLAH YAVUZ TANKA</t>
  </si>
  <si>
    <t>DURU ADIGÜZEL</t>
  </si>
  <si>
    <t>MUHAMMET SALİH AKTÜRK</t>
  </si>
  <si>
    <t>UMUT KEREM AYDOĞMUŞ</t>
  </si>
  <si>
    <t>MUZAFFER ÇAM</t>
  </si>
  <si>
    <t>BÜLENT ERDOĞAN</t>
  </si>
  <si>
    <t>ZEYNEP NURNEVA ERGİNER</t>
  </si>
  <si>
    <t>TALHA ÖZTÜRK</t>
  </si>
  <si>
    <t>EMİRHAN PAR</t>
  </si>
  <si>
    <t>ERİM TEPELİ</t>
  </si>
  <si>
    <t>BURCU NEDA BOZKAYA</t>
  </si>
  <si>
    <t>NEHİR ERDERELİ</t>
  </si>
  <si>
    <t>İBRAHİM UTKU KONAR</t>
  </si>
  <si>
    <t>ÜZEYİR TALHA KÖSTENCE</t>
  </si>
  <si>
    <t>UYGAR ÖZ</t>
  </si>
  <si>
    <t>ELİF ÖZTÜRK</t>
  </si>
  <si>
    <t>KARLA PERİZ</t>
  </si>
  <si>
    <t>ZEHRA SABIR</t>
  </si>
  <si>
    <t>LATİFE EYLEM SOYTEKİN</t>
  </si>
  <si>
    <t>MÜŞERREF SUNAR</t>
  </si>
  <si>
    <t>BERRAK GÜLAL CANBOLAT</t>
  </si>
  <si>
    <t>BEYZA BEGÜM DERİNDERE</t>
  </si>
  <si>
    <t>HAMZA EKŞİ</t>
  </si>
  <si>
    <t>SEVİM GÜRSAF</t>
  </si>
  <si>
    <t>MERVENAZ KAYA</t>
  </si>
  <si>
    <t>ŞEYMA KESKİN</t>
  </si>
  <si>
    <t>IRMAK ÖZATA</t>
  </si>
  <si>
    <t>RABİA ÖZTÜRK</t>
  </si>
  <si>
    <t>LORİN UÇAR</t>
  </si>
  <si>
    <t>EFE BAL</t>
  </si>
  <si>
    <t>BERKAY ÇOLAKÇA</t>
  </si>
  <si>
    <t>BÜŞRA GÜN</t>
  </si>
  <si>
    <t>MEHMET ALİ TAŞ</t>
  </si>
  <si>
    <t>İBRAHİM TOPKAYA</t>
  </si>
  <si>
    <t>NURİ BERKE YILDIRIM</t>
  </si>
  <si>
    <t>MUHAMMET ALİ AKYÜZLÜ</t>
  </si>
  <si>
    <t>BİLGE CEYLAN DAL</t>
  </si>
  <si>
    <t>SERHAN CAN ERKMEN</t>
  </si>
  <si>
    <t>KÜBRA KANSIZ</t>
  </si>
  <si>
    <t>ZEYNEP TARKAN</t>
  </si>
  <si>
    <t>TAHA ALP TOKSOY</t>
  </si>
  <si>
    <t>SEVDA TUNA TOMBAK</t>
  </si>
  <si>
    <t>İBRAHİM EREN TÜRKMEN</t>
  </si>
  <si>
    <t>MUKADDES AKIN</t>
  </si>
  <si>
    <t>AYYÜCE AKYOL</t>
  </si>
  <si>
    <t>ZEYNEP ÖZLEM ÇETİN</t>
  </si>
  <si>
    <t>İSMAİL REHA DEMİR</t>
  </si>
  <si>
    <t>ERDEM KEREMOĞLU</t>
  </si>
  <si>
    <t>IRMAK ÖZTÜRK</t>
  </si>
  <si>
    <t>NİSANUR GÜNEŞAÇAR</t>
  </si>
  <si>
    <t>ÖZGÜR ÖNER</t>
  </si>
  <si>
    <t>ZEYNEP AYBAR</t>
  </si>
  <si>
    <t>OKTAY TALHA GENÇ</t>
  </si>
  <si>
    <t>İLKE SEZGİ İNAN</t>
  </si>
  <si>
    <t>EMİNE IŞIL İPEK</t>
  </si>
  <si>
    <t>BERAT KILIÇ</t>
  </si>
  <si>
    <t>KAYRA SİM KONYAR</t>
  </si>
  <si>
    <t>AYŞE ZEYNEP IŞIK</t>
  </si>
  <si>
    <t>SALİH KARABURÇAK</t>
  </si>
  <si>
    <t>MUHAMMET MUSTAFA SEYREK</t>
  </si>
  <si>
    <t>BERFİN ŞİMŞEK</t>
  </si>
  <si>
    <t>MERT AKBABA</t>
  </si>
  <si>
    <t>ASLI AKÇEEL</t>
  </si>
  <si>
    <t>DOĞA ASLANTÜRK</t>
  </si>
  <si>
    <t>YAĞIZ ALİ AYDIN</t>
  </si>
  <si>
    <t>KEREM AYDOĞAN</t>
  </si>
  <si>
    <t>MUSTAFA DENKÇİ</t>
  </si>
  <si>
    <t>HAZAL ERSOY</t>
  </si>
  <si>
    <t>NADİR GÖK</t>
  </si>
  <si>
    <t>MELİSA İNCE</t>
  </si>
  <si>
    <t>SILA ŞİMAL KIYMA</t>
  </si>
  <si>
    <t>EGEMEN MIHÇI</t>
  </si>
  <si>
    <t>AHMET FUAT ÖZCAN</t>
  </si>
  <si>
    <t>EMRE SAĞDIÇ</t>
  </si>
  <si>
    <t>BARBAROS HAYRETTİN TAŞTAN</t>
  </si>
  <si>
    <t>ZEYNEP SUDE TURAN</t>
  </si>
  <si>
    <t>ÖMER MERİÇ YAŞAR</t>
  </si>
  <si>
    <t>MEHMET AKGÜN</t>
  </si>
  <si>
    <t>BERATCAN BULUT</t>
  </si>
  <si>
    <t>ENES CEYLAN</t>
  </si>
  <si>
    <t>SUDE ÇEKİLMİŞ</t>
  </si>
  <si>
    <t>ELİF EDA KIYIKCI</t>
  </si>
  <si>
    <t>SERDAR SEVEN</t>
  </si>
  <si>
    <t>UMUT SIĞIRTMAÇ</t>
  </si>
  <si>
    <t>ERDEM UZBAŞ</t>
  </si>
  <si>
    <t>UĞUR YAYLA</t>
  </si>
  <si>
    <t>HÜSNA YILDIZ</t>
  </si>
  <si>
    <t>SEVİMNUR YILDIZ</t>
  </si>
  <si>
    <t>SILA ATAK</t>
  </si>
  <si>
    <t>ÖMER YİĞİT AYHAN</t>
  </si>
  <si>
    <t>BİLGE ERKUL</t>
  </si>
  <si>
    <t>MÜSLÜMENUR ESEN</t>
  </si>
  <si>
    <t>SELEN GÜLLÜ</t>
  </si>
  <si>
    <t>SEMANUR GÜLMEZ</t>
  </si>
  <si>
    <t>RABİA KARADENİZ</t>
  </si>
  <si>
    <t>MERT EGE MUTAF</t>
  </si>
  <si>
    <t>BETÜL ÖZCAN</t>
  </si>
  <si>
    <t>ZEYNEP NİSA TARHAN</t>
  </si>
  <si>
    <t>ÖZGÜR YILMAZ</t>
  </si>
  <si>
    <t>RUKİYE NUR YURTTAŞ</t>
  </si>
  <si>
    <t>AYŞE MELİKE ZORLUER</t>
  </si>
  <si>
    <t>AHMET TARIK ACAR</t>
  </si>
  <si>
    <t>MAHMUT KEREM AKDAN</t>
  </si>
  <si>
    <t>CUMALİ EMİR BOZDAĞ</t>
  </si>
  <si>
    <t>MİRZAHAN BÜLBÜL</t>
  </si>
  <si>
    <t>HASAN BÜYÜKATEŞ</t>
  </si>
  <si>
    <t>HİLAL CANTÜRK</t>
  </si>
  <si>
    <t>MEHMET ZİYA ÇETİNKAYA</t>
  </si>
  <si>
    <t>ADVİYE SENA ÇİMEN</t>
  </si>
  <si>
    <t>NURSENA DEMİRBAŞ</t>
  </si>
  <si>
    <t>DENİZ ELİPEK</t>
  </si>
  <si>
    <t>ELİF GÜNAL</t>
  </si>
  <si>
    <t>DURU KILINÇ</t>
  </si>
  <si>
    <t>TUĞBA ESRA KUYUCU</t>
  </si>
  <si>
    <t>OSMAN MACİT</t>
  </si>
  <si>
    <t>MEHMET MURAT ÖZCAN</t>
  </si>
  <si>
    <t>NEHİR ÖZER</t>
  </si>
  <si>
    <t>FATMA NUR POLAT</t>
  </si>
  <si>
    <t>ELİF SU POLATOĞLU</t>
  </si>
  <si>
    <t>LALE ŞAHVERDİ</t>
  </si>
  <si>
    <t>HİRA TACİROĞLU</t>
  </si>
  <si>
    <t>SÜHEYB YAHYA TAŞKIN</t>
  </si>
  <si>
    <t>BAHA TEZGEÇ</t>
  </si>
  <si>
    <t>ALİ ARDA UNCU</t>
  </si>
  <si>
    <t>SUEDA VICIL</t>
  </si>
  <si>
    <t>EMİRHAN YAVUZ</t>
  </si>
  <si>
    <t>MUZAFFER SEMİH BATAKLAR</t>
  </si>
  <si>
    <t>ÖZÜN SU YILDIRIM</t>
  </si>
  <si>
    <t>İSMAİL BATIN ÇIRAK</t>
  </si>
  <si>
    <t>KÜBRA ERDOĞDU</t>
  </si>
  <si>
    <t>ŞÜHEDA NUR MUSALLİ</t>
  </si>
  <si>
    <t>METİN CAN ŞİMŞEK</t>
  </si>
  <si>
    <t>KEZİBAN İŞYAPAN</t>
  </si>
  <si>
    <t>YAŞAR BERKE ARIK</t>
  </si>
  <si>
    <t>ENES ERKUL</t>
  </si>
  <si>
    <t>SALİH ESİN</t>
  </si>
  <si>
    <t>ZEYNEP VAROL</t>
  </si>
  <si>
    <t>SILA YILDIRIM</t>
  </si>
  <si>
    <t>UMUT METE TORU</t>
  </si>
  <si>
    <t>NUSRET YİĞİT ÇOKCOŞKUN</t>
  </si>
  <si>
    <t>EKREM ÖZTÜRK</t>
  </si>
  <si>
    <t>KEMAL EFE GÖKTEPE</t>
  </si>
  <si>
    <t>CEM GÜRER</t>
  </si>
  <si>
    <t>ELİF KABAK</t>
  </si>
  <si>
    <t>MERVE CEREN ÇİFTCİ</t>
  </si>
  <si>
    <t>HAYRİYE DERECİ</t>
  </si>
  <si>
    <t>EYÜP EFE KARAKOCA</t>
  </si>
  <si>
    <t>AHMET SAĞSÖZ</t>
  </si>
  <si>
    <t>CIVAN TAŞKAN</t>
  </si>
  <si>
    <t>HÜSEYİN AYTEN</t>
  </si>
  <si>
    <t>BURAK BORUCU</t>
  </si>
  <si>
    <t>DAMLA DAĞ</t>
  </si>
  <si>
    <t>ALYANUR İNCEKARA</t>
  </si>
  <si>
    <t>HÜSEYİN KAYNAK</t>
  </si>
  <si>
    <t>ECE KELLECE</t>
  </si>
  <si>
    <t>MERYEM MİRAY KURNAZ</t>
  </si>
  <si>
    <t>SUDE SEVİNÇ</t>
  </si>
  <si>
    <t>ZEYNEP SERRA SIVACI</t>
  </si>
  <si>
    <t>KAAN SOYSAL</t>
  </si>
  <si>
    <t>ÖZGÜ SU SÜNNETCİOĞLU</t>
  </si>
  <si>
    <t>MAHMUT YAZICI</t>
  </si>
  <si>
    <t>NUR IRMAK EVSEN</t>
  </si>
  <si>
    <t>ASYA GÜNAY</t>
  </si>
  <si>
    <t>İLHAN DİNÇEL</t>
  </si>
  <si>
    <t>ABDULLAH SAMET KIZILHAN</t>
  </si>
  <si>
    <t>MİNE ŞEYDA ÖZDEMİR</t>
  </si>
  <si>
    <t>FURKAN PEKER</t>
  </si>
  <si>
    <t>YUSUF ZİYA ŞAFAK</t>
  </si>
  <si>
    <t>FATİH EFE YILDIRIM</t>
  </si>
  <si>
    <t>EGEMEN ALTIKARDEŞ</t>
  </si>
  <si>
    <t>KAAN ENES GÜMÜŞBAŞ</t>
  </si>
  <si>
    <t>RIZACEM KABATAŞ</t>
  </si>
  <si>
    <t>SİMGE TÜRKÜ KINACI</t>
  </si>
  <si>
    <t>TUĞBA KOKU</t>
  </si>
  <si>
    <t>ELA NAZ AK</t>
  </si>
  <si>
    <t>NAZMİYE ARSLAN</t>
  </si>
  <si>
    <t>EKİN DEMİRDİŞER</t>
  </si>
  <si>
    <t>EMİR FIRINCIOĞULLARI</t>
  </si>
  <si>
    <t>NAZ PERÇEM</t>
  </si>
  <si>
    <t>KADİRALİ SAPANCI</t>
  </si>
  <si>
    <t>ARDA TEZCAN</t>
  </si>
  <si>
    <t>SABRİ YANARDAĞ</t>
  </si>
  <si>
    <t>AHMET MİRZA YILDIRAN</t>
  </si>
  <si>
    <t>HALİL CEVAHİR YILDIRIM</t>
  </si>
  <si>
    <t>HAZER ŞAHİ ZEYDAN</t>
  </si>
  <si>
    <t>UMUT JABBARI KALKHORAN</t>
  </si>
  <si>
    <t>GÜLSE DURU KOÇUM</t>
  </si>
  <si>
    <t>BİLAL SANİ DİNÇOĞLU</t>
  </si>
  <si>
    <t>MÜFİDE YILDIZ GÜLTÜRK</t>
  </si>
  <si>
    <t>YUSUF EMİR HAZER</t>
  </si>
  <si>
    <t>ŞEFİKA NAZ YILMAZ</t>
  </si>
  <si>
    <t>SUDE NUR DEMİRCİ</t>
  </si>
  <si>
    <t>OĞUZ EROLDU</t>
  </si>
  <si>
    <t>MUSTAFA EMİN KANTEKİN</t>
  </si>
  <si>
    <t>TUBA KIRBIYIK</t>
  </si>
  <si>
    <t>YİĞİT ÖZKALAY</t>
  </si>
  <si>
    <t>AGAH TÜYLOĞLU</t>
  </si>
  <si>
    <t>SÜLEYMAN ATAHAN</t>
  </si>
  <si>
    <t>ABDULHAMİT AYDIN</t>
  </si>
  <si>
    <t>ZEYNEP TOKATLI</t>
  </si>
  <si>
    <t>BERAT CAN AKGÜL</t>
  </si>
  <si>
    <t>HASAN ALTAŞ</t>
  </si>
  <si>
    <t>AYÇA AYDIN</t>
  </si>
  <si>
    <t>MUHAMMET ALİ BAYKUŞ</t>
  </si>
  <si>
    <t>YAĞMUR BAYSAL</t>
  </si>
  <si>
    <t>YARKIN FERALAN</t>
  </si>
  <si>
    <t>MUSTAFA GENÇER</t>
  </si>
  <si>
    <t>FURKAN KAHVECİ</t>
  </si>
  <si>
    <t>AHMET SAİT KARAGÖZ</t>
  </si>
  <si>
    <t>SALİHA KARAGÖZ</t>
  </si>
  <si>
    <t>HALİD EMRE KONAKLI</t>
  </si>
  <si>
    <t>ALİ KOYUNCU</t>
  </si>
  <si>
    <t>BARIŞ ÖZGER</t>
  </si>
  <si>
    <t>KORAY ÖZPERÇİN</t>
  </si>
  <si>
    <t>BATUHAN SERTTAŞ</t>
  </si>
  <si>
    <t>YEŞİM SÖKMEN</t>
  </si>
  <si>
    <t>BAHATTİN ŞEKER</t>
  </si>
  <si>
    <t>YİĞİT ALP TANIR</t>
  </si>
  <si>
    <t>ULUHAN TAŞTEMİR</t>
  </si>
  <si>
    <t>MUSTAFA ŞABAN TEKŞEN</t>
  </si>
  <si>
    <t>YAKUP TAHA TUNA</t>
  </si>
  <si>
    <t>BEREN YILDIZ</t>
  </si>
  <si>
    <t>EFE AKPINAR</t>
  </si>
  <si>
    <t>BERA NİL KOÇ</t>
  </si>
  <si>
    <t>CELAL TAHA KURT</t>
  </si>
  <si>
    <t>ESMA MUTLU</t>
  </si>
  <si>
    <t>SELİM BURAK ULGAÇ</t>
  </si>
  <si>
    <t>İLAYDA AFŞAROĞLU</t>
  </si>
  <si>
    <t>METİN RIFAT AKSU</t>
  </si>
  <si>
    <t>SEFA KOCA</t>
  </si>
  <si>
    <t>MUHAMMED YUSUF OĞUZ</t>
  </si>
  <si>
    <t>AHMET EFE ÖZER</t>
  </si>
  <si>
    <t>ZEYNEP MELEK ZEYBEK</t>
  </si>
  <si>
    <t>ALİ ALTINTAŞ</t>
  </si>
  <si>
    <t>KIVANÇ ÇAPAR</t>
  </si>
  <si>
    <t>METEHAN ESERYEL</t>
  </si>
  <si>
    <t>YUSUF TOSUN</t>
  </si>
  <si>
    <t>BARAN YİĞİT</t>
  </si>
  <si>
    <t>GÖRKEM AKBULUT</t>
  </si>
  <si>
    <t>İBRAHİM SALİH BALCILAR</t>
  </si>
  <si>
    <t>FEVZİ BEREN GENECİ</t>
  </si>
  <si>
    <t>HATİCE NİSA GÜMÜŞ</t>
  </si>
  <si>
    <t>EREN GÜRKAN</t>
  </si>
  <si>
    <t>ÇAĞATAY İŞIKYILDIZ</t>
  </si>
  <si>
    <t>MUSTAFA KAĞAN KOCAMAN</t>
  </si>
  <si>
    <t>KAAN UÇAL</t>
  </si>
  <si>
    <t>TOLGA TAHA CÜRE</t>
  </si>
  <si>
    <t>ALİ ÇELİK</t>
  </si>
  <si>
    <t>DOĞA YANKI GÜREL</t>
  </si>
  <si>
    <t>HALİL EREN KARAKIRIK</t>
  </si>
  <si>
    <t>NEVİN TANRIKULU</t>
  </si>
  <si>
    <t>AHMET ÜMİT TORAMAN</t>
  </si>
  <si>
    <t>GÖKÇE YÖRÜK</t>
  </si>
  <si>
    <t>KADER EREN</t>
  </si>
  <si>
    <t>ÖMER SEFA GÖYCE</t>
  </si>
  <si>
    <t>MEHMET BERAT İNANÇ</t>
  </si>
  <si>
    <t>GÜNER ASLI SOYTAN</t>
  </si>
  <si>
    <t>ALİTUNA SÜNGER</t>
  </si>
  <si>
    <t>NESİBE ESMA TEMÜR</t>
  </si>
  <si>
    <t>MERYEM KAYA</t>
  </si>
  <si>
    <t>AHMED WALED HAFEZ MOUSTAFA RAGAB</t>
  </si>
  <si>
    <t>YUNUS EMRE KALE</t>
  </si>
  <si>
    <t>EGEMEN GÜLER</t>
  </si>
  <si>
    <t>TUĞRA ATA ŞAHİN</t>
  </si>
  <si>
    <t>GÜLCAN SANİK</t>
  </si>
  <si>
    <t>BAHAR GÜLER</t>
  </si>
  <si>
    <t>NİSA NİL AYDOĞAN</t>
  </si>
  <si>
    <t>RABİA GÜZEL</t>
  </si>
  <si>
    <t>ZEYNEP ÜNAL</t>
  </si>
  <si>
    <t>TOLGA ÖZCAN</t>
  </si>
  <si>
    <t>OĞUZHAN NARİN</t>
  </si>
  <si>
    <t>MUHAMMET ALİ DURMAZ</t>
  </si>
  <si>
    <t>MUSTAFA VURAL</t>
  </si>
  <si>
    <t>İLKİM DURU EKİCE</t>
  </si>
  <si>
    <t>SELMAN AYDIN</t>
  </si>
  <si>
    <t>İLKNUR MUTLU</t>
  </si>
  <si>
    <t>GÖKHAN TUĞRAN</t>
  </si>
  <si>
    <t>İBRAHİM ETHEM ALACALI</t>
  </si>
  <si>
    <t>AHMET AKİF BOZKURT</t>
  </si>
  <si>
    <t>GÖKAY ÖZBAĞ</t>
  </si>
  <si>
    <t>İLKNUR ERCAN</t>
  </si>
  <si>
    <t>ZEYNEB BALCIK</t>
  </si>
  <si>
    <t>MUSTAFA KEMAL IŞIK</t>
  </si>
  <si>
    <t>ROJBİN KARATAŞ</t>
  </si>
  <si>
    <t>MEHMET KESKİN</t>
  </si>
  <si>
    <t>TUĞÇE BEYZANUR KİRİŞÇİOĞLU</t>
  </si>
  <si>
    <t>MEHMET ALİ GANIZ</t>
  </si>
  <si>
    <t>SİMAY TOPARLAK</t>
  </si>
  <si>
    <t>KASRA KAMALEDDINI</t>
  </si>
  <si>
    <t>EKİN EKİNCİ</t>
  </si>
  <si>
    <t>FURKAN BAHA TUNAHAN</t>
  </si>
  <si>
    <t>CEM AKBULUT</t>
  </si>
  <si>
    <t>MERYEM ÇULHA</t>
  </si>
  <si>
    <t>ÇAĞAN AKIN İŞLER</t>
  </si>
  <si>
    <t>TUĞBA GÜN</t>
  </si>
  <si>
    <t>BERKAY GÜNEŞ</t>
  </si>
  <si>
    <t>SELİM MANSUR ÇAKIR</t>
  </si>
  <si>
    <t>ŞERİFE SAĞIR</t>
  </si>
  <si>
    <t>GÜLNİDA YANAR</t>
  </si>
  <si>
    <t>SUDE ÖZDEMİR</t>
  </si>
  <si>
    <t>ALPEREN ÇİLİNGİR</t>
  </si>
  <si>
    <t>SAFA DEVECİOĞLU</t>
  </si>
  <si>
    <t>NESİBE HAFSAGÜL EYÜPOĞLU</t>
  </si>
  <si>
    <t>MÜNEVVER KIR</t>
  </si>
  <si>
    <t>MUSTAFA MURAT AYDIN</t>
  </si>
  <si>
    <t>DİLA BEGÜM BOYDAK</t>
  </si>
  <si>
    <t>ELİF YAĞMUR ÇINAR</t>
  </si>
  <si>
    <t>MİRAÇ GÜLER</t>
  </si>
  <si>
    <t>BEYZA BAKKAL</t>
  </si>
  <si>
    <t>BUĞRA ADIGÜZEL</t>
  </si>
  <si>
    <t>OĞUZHAN KAHRAMAN</t>
  </si>
  <si>
    <t>KEMAL KORKMAZ</t>
  </si>
  <si>
    <t>ÖMER ŞERİF ÜNLÜ</t>
  </si>
  <si>
    <t>GÜL ÖZBEK</t>
  </si>
  <si>
    <t>ZEHRA NAZ SEVİLMİŞ</t>
  </si>
  <si>
    <t>AHMET SAFA ÇİFCİ</t>
  </si>
  <si>
    <t>ILGAZ ŞEVVAL DÜVEN</t>
  </si>
  <si>
    <t>ESRA GÜNGÖR</t>
  </si>
  <si>
    <t>İKBAL YAĞMUR USLU</t>
  </si>
  <si>
    <t>PINAR DİKBIYIK</t>
  </si>
  <si>
    <t>AYŞE FERİK</t>
  </si>
  <si>
    <t>FUNDA NAZ KARASU</t>
  </si>
  <si>
    <t>MUNİSE CANDAN KURMUŞ</t>
  </si>
  <si>
    <t>GÜLDALİ EYSA ŞİT</t>
  </si>
  <si>
    <t>SELİM MEHMET TAHİR GÜNAY</t>
  </si>
  <si>
    <t>GİRAY TUNA ÇAĞLAN</t>
  </si>
  <si>
    <t>EMİRHAN ŞEVİK</t>
  </si>
  <si>
    <t>EYLÜL YATKIN</t>
  </si>
  <si>
    <t>MEYMAN SERDAR MORSUNBUL</t>
  </si>
  <si>
    <t>HACI ÖMER YILMAZ</t>
  </si>
  <si>
    <t>AHSEN ŞULE AKBACI</t>
  </si>
  <si>
    <t>FURKAN DUYAR</t>
  </si>
  <si>
    <t>MUHAMMET FATİH PEKYILMAZ</t>
  </si>
  <si>
    <t>MELEK TATAR</t>
  </si>
  <si>
    <t>YİĞİT TEMEL</t>
  </si>
  <si>
    <t>BARTU YILDIRIM</t>
  </si>
  <si>
    <t>BERAT SEFA TOKUR</t>
  </si>
  <si>
    <t>METİN ÇALIŞKAN</t>
  </si>
  <si>
    <t>MİSEMGÜL DEMİRKILIÇ</t>
  </si>
  <si>
    <t>TUNAHAN YENER</t>
  </si>
  <si>
    <t>MAHMUT SAMİ KOCA</t>
  </si>
  <si>
    <t>OĞUZ NAMLU</t>
  </si>
  <si>
    <t>DERİN NAZ DEVECİ</t>
  </si>
  <si>
    <t>ELİF NİSA AYDIN</t>
  </si>
  <si>
    <t>ARİF EMRE OKUR</t>
  </si>
  <si>
    <t>MERT ÜSTÜNDAĞ</t>
  </si>
  <si>
    <t>ALİ TALHA AKGÜN</t>
  </si>
  <si>
    <t>ARDA KARADAĞ</t>
  </si>
  <si>
    <t>MUSTAFA ÖZSÖZGÜN</t>
  </si>
  <si>
    <t>MAHMUT ENES CANTÜRK</t>
  </si>
  <si>
    <t>ENES FURKAN PEKER</t>
  </si>
  <si>
    <t>EREN ŞAMİL ZEREN</t>
  </si>
  <si>
    <t>KEREM KÜÇÜKOĞLU</t>
  </si>
  <si>
    <t>HİLDE DEMİR</t>
  </si>
  <si>
    <t>EMİNE ERCAN</t>
  </si>
  <si>
    <t>YİĞİT GÜVENÇ</t>
  </si>
  <si>
    <t>NEBİLE TÖNGEL</t>
  </si>
  <si>
    <t>MERVE NUR TECİM</t>
  </si>
  <si>
    <t>YUSUF BİÇEN</t>
  </si>
  <si>
    <t>YASİN AKŞEN</t>
  </si>
  <si>
    <t>VURAL MENGEN</t>
  </si>
  <si>
    <t>ŞUHEDA DOĞAN</t>
  </si>
  <si>
    <t>KEREM TAŞTAN</t>
  </si>
  <si>
    <t>ARDA AĞBULUT</t>
  </si>
  <si>
    <t>SULTAN EDİS</t>
  </si>
  <si>
    <t>SILA DÜNDAR</t>
  </si>
  <si>
    <t>MEHMET BARIŞ ÇEKER</t>
  </si>
  <si>
    <t>KAAN EMRE ALTAN</t>
  </si>
  <si>
    <t>BEYZA MİRAY ÖRS</t>
  </si>
  <si>
    <t>DEMİRAY AYDEMİR</t>
  </si>
  <si>
    <t>DİLNUR MÜEZZİNOĞLU</t>
  </si>
  <si>
    <t>DİLBER ASLAN</t>
  </si>
  <si>
    <t>NİSAN ÖZDAMAR</t>
  </si>
  <si>
    <t>ENES DEMİRKAYA</t>
  </si>
  <si>
    <t>ÖMER BERK ALAN</t>
  </si>
  <si>
    <t>MERT BİLECENOĞLU</t>
  </si>
  <si>
    <t>Akademik</t>
  </si>
  <si>
    <t>İdari</t>
  </si>
  <si>
    <t>28*******76</t>
  </si>
  <si>
    <t>32*******90</t>
  </si>
  <si>
    <t>64*******06</t>
  </si>
  <si>
    <t>58*******80</t>
  </si>
  <si>
    <t>34*******44</t>
  </si>
  <si>
    <t>42*******40</t>
  </si>
  <si>
    <t>33*******06</t>
  </si>
  <si>
    <t>66*******94</t>
  </si>
  <si>
    <t>14*******46</t>
  </si>
  <si>
    <t>42*******16</t>
  </si>
  <si>
    <t>18*******52</t>
  </si>
  <si>
    <t>26*******36</t>
  </si>
  <si>
    <t>13*******56</t>
  </si>
  <si>
    <t>19*******48</t>
  </si>
  <si>
    <t>52*******28</t>
  </si>
  <si>
    <t>43*******60</t>
  </si>
  <si>
    <t>11*******56</t>
  </si>
  <si>
    <t>19*******00</t>
  </si>
  <si>
    <t>56*******00</t>
  </si>
  <si>
    <t>59*******24</t>
  </si>
  <si>
    <t>39*******98</t>
  </si>
  <si>
    <t>10*******00</t>
  </si>
  <si>
    <t>26*******94</t>
  </si>
  <si>
    <t>36*******02</t>
  </si>
  <si>
    <t>69*******08</t>
  </si>
  <si>
    <t>38*******50</t>
  </si>
  <si>
    <t>33*******62</t>
  </si>
  <si>
    <t>52*******08</t>
  </si>
  <si>
    <t>15*******44</t>
  </si>
  <si>
    <t>15*******48</t>
  </si>
  <si>
    <t>57*******60</t>
  </si>
  <si>
    <t>21*******14</t>
  </si>
  <si>
    <t>19*******98</t>
  </si>
  <si>
    <t>10*******16</t>
  </si>
  <si>
    <t>26*******10</t>
  </si>
  <si>
    <t>16*******62</t>
  </si>
  <si>
    <t>36*******48</t>
  </si>
  <si>
    <t>54*******68</t>
  </si>
  <si>
    <t>52*******74</t>
  </si>
  <si>
    <t>63*******14</t>
  </si>
  <si>
    <t>20*******60</t>
  </si>
  <si>
    <t>10*******28</t>
  </si>
  <si>
    <t>15*******80</t>
  </si>
  <si>
    <t>48*******62</t>
  </si>
  <si>
    <t>30*******24</t>
  </si>
  <si>
    <t>10*******32</t>
  </si>
  <si>
    <t>23*******80</t>
  </si>
  <si>
    <t>37*******98</t>
  </si>
  <si>
    <t>13*******12</t>
  </si>
  <si>
    <t>29*******86</t>
  </si>
  <si>
    <t>41*******06</t>
  </si>
  <si>
    <t>33*******72</t>
  </si>
  <si>
    <t>73*******30</t>
  </si>
  <si>
    <t>12*******50</t>
  </si>
  <si>
    <t>11*******42</t>
  </si>
  <si>
    <t>26*******30</t>
  </si>
  <si>
    <t>35*******70</t>
  </si>
  <si>
    <t>56*******08</t>
  </si>
  <si>
    <t>10*******96</t>
  </si>
  <si>
    <t>21*******12</t>
  </si>
  <si>
    <t>13*******78</t>
  </si>
  <si>
    <t>25*******36</t>
  </si>
  <si>
    <t>30*******52</t>
  </si>
  <si>
    <t>10*******92</t>
  </si>
  <si>
    <t>23*******16</t>
  </si>
  <si>
    <t>65*******16</t>
  </si>
  <si>
    <t>51*******44</t>
  </si>
  <si>
    <t>10*******70</t>
  </si>
  <si>
    <t>49*******66</t>
  </si>
  <si>
    <t>20*******08</t>
  </si>
  <si>
    <t>14*******04</t>
  </si>
  <si>
    <t>15*******60</t>
  </si>
  <si>
    <t>22*******88</t>
  </si>
  <si>
    <t>51*******50</t>
  </si>
  <si>
    <t>29*******68</t>
  </si>
  <si>
    <t>11*******22</t>
  </si>
  <si>
    <t>50*******38</t>
  </si>
  <si>
    <t>26*******76</t>
  </si>
  <si>
    <t>17*******40</t>
  </si>
  <si>
    <t>16*******22</t>
  </si>
  <si>
    <t>34*******82</t>
  </si>
  <si>
    <t>58*******72</t>
  </si>
  <si>
    <t>20*******64</t>
  </si>
  <si>
    <t>36*******26</t>
  </si>
  <si>
    <t>24*******80</t>
  </si>
  <si>
    <t>10*******90</t>
  </si>
  <si>
    <t>53*******74</t>
  </si>
  <si>
    <t>10*******50</t>
  </si>
  <si>
    <t>15*******82</t>
  </si>
  <si>
    <t>10*******54</t>
  </si>
  <si>
    <t>52*******44</t>
  </si>
  <si>
    <t>13*******90</t>
  </si>
  <si>
    <t>50*******20</t>
  </si>
  <si>
    <t>47*******00</t>
  </si>
  <si>
    <t>15*******00</t>
  </si>
  <si>
    <t>57*******28</t>
  </si>
  <si>
    <t>11*******08</t>
  </si>
  <si>
    <t>21*******48</t>
  </si>
  <si>
    <t>12*******58</t>
  </si>
  <si>
    <t>14*******50</t>
  </si>
  <si>
    <t>18*******02</t>
  </si>
  <si>
    <t>20*******04</t>
  </si>
  <si>
    <t>34*******02</t>
  </si>
  <si>
    <t>32*******62</t>
  </si>
  <si>
    <t>42*******38</t>
  </si>
  <si>
    <t>35*******76</t>
  </si>
  <si>
    <t>33*******08</t>
  </si>
  <si>
    <t>39*******52</t>
  </si>
  <si>
    <t>10*******08</t>
  </si>
  <si>
    <t>10*******88</t>
  </si>
  <si>
    <t>10*******30</t>
  </si>
  <si>
    <t>12*******90</t>
  </si>
  <si>
    <t>23*******26</t>
  </si>
  <si>
    <t>24*******20</t>
  </si>
  <si>
    <t>26*******06</t>
  </si>
  <si>
    <t>24*******32</t>
  </si>
  <si>
    <t>29*******54</t>
  </si>
  <si>
    <t>10*******56</t>
  </si>
  <si>
    <t>22*******14</t>
  </si>
  <si>
    <t>37*******22</t>
  </si>
  <si>
    <t>33*******68</t>
  </si>
  <si>
    <t>46*******00</t>
  </si>
  <si>
    <t>13*******14</t>
  </si>
  <si>
    <t>15*******12</t>
  </si>
  <si>
    <t>23*******86</t>
  </si>
  <si>
    <t>10*******94</t>
  </si>
  <si>
    <t>35*******06</t>
  </si>
  <si>
    <t>13*******42</t>
  </si>
  <si>
    <t>16*******36</t>
  </si>
  <si>
    <t>10*******76</t>
  </si>
  <si>
    <t>14*******92</t>
  </si>
  <si>
    <t>27*******82</t>
  </si>
  <si>
    <t>23*******84</t>
  </si>
  <si>
    <t>52*******60</t>
  </si>
  <si>
    <t>45*******38</t>
  </si>
  <si>
    <t>13*******92</t>
  </si>
  <si>
    <t>11*******38</t>
  </si>
  <si>
    <t>56*******60</t>
  </si>
  <si>
    <t>14*******56</t>
  </si>
  <si>
    <t>58*******76</t>
  </si>
  <si>
    <t>29*******70</t>
  </si>
  <si>
    <t>18*******84</t>
  </si>
  <si>
    <t>37*******20</t>
  </si>
  <si>
    <t>28*******60</t>
  </si>
  <si>
    <t>32*******14</t>
  </si>
  <si>
    <t>46*******34</t>
  </si>
  <si>
    <t>13*******06</t>
  </si>
  <si>
    <t>39*******44</t>
  </si>
  <si>
    <t>61*******70</t>
  </si>
  <si>
    <t>48*******08</t>
  </si>
  <si>
    <t>23*******44</t>
  </si>
  <si>
    <t>25*******06</t>
  </si>
  <si>
    <t>14*******02</t>
  </si>
  <si>
    <t>22*******08</t>
  </si>
  <si>
    <t>64*******88</t>
  </si>
  <si>
    <t>11*******66</t>
  </si>
  <si>
    <t>26*******50</t>
  </si>
  <si>
    <t>24*******72</t>
  </si>
  <si>
    <t>14*******88</t>
  </si>
  <si>
    <t>15*******74</t>
  </si>
  <si>
    <t>37*******94</t>
  </si>
  <si>
    <t>18*******08</t>
  </si>
  <si>
    <t>34*******78</t>
  </si>
  <si>
    <t>37*******36</t>
  </si>
  <si>
    <t>40*******48</t>
  </si>
  <si>
    <t>19*******92</t>
  </si>
  <si>
    <t>16*******84</t>
  </si>
  <si>
    <t>30*******12</t>
  </si>
  <si>
    <t>19*******30</t>
  </si>
  <si>
    <t>37*******84</t>
  </si>
  <si>
    <t>19*******46</t>
  </si>
  <si>
    <t>16*******88</t>
  </si>
  <si>
    <t>12*******08</t>
  </si>
  <si>
    <t>28*******84</t>
  </si>
  <si>
    <t>33*******14</t>
  </si>
  <si>
    <t>35*******74</t>
  </si>
  <si>
    <t>51*******82</t>
  </si>
  <si>
    <t>20*******76</t>
  </si>
  <si>
    <t>51*******10</t>
  </si>
  <si>
    <t>16*******04</t>
  </si>
  <si>
    <t>43*******72</t>
  </si>
  <si>
    <t>41*******20</t>
  </si>
  <si>
    <t>33*******94</t>
  </si>
  <si>
    <t>31*******20</t>
  </si>
  <si>
    <t>20*******38</t>
  </si>
  <si>
    <t>20*******66</t>
  </si>
  <si>
    <t>30*******48</t>
  </si>
  <si>
    <t>28*******52</t>
  </si>
  <si>
    <t>37*******18</t>
  </si>
  <si>
    <t>12*******66</t>
  </si>
  <si>
    <t>57*******82</t>
  </si>
  <si>
    <t>32*******28</t>
  </si>
  <si>
    <t>49*******56</t>
  </si>
  <si>
    <t>13*******72</t>
  </si>
  <si>
    <t>45*******02</t>
  </si>
  <si>
    <t>38*******12</t>
  </si>
  <si>
    <t>22*******36</t>
  </si>
  <si>
    <t>10*******58</t>
  </si>
  <si>
    <t>10*******48</t>
  </si>
  <si>
    <t>27*******20</t>
  </si>
  <si>
    <t>44*******90</t>
  </si>
  <si>
    <t>21*******16</t>
  </si>
  <si>
    <t>28*******18</t>
  </si>
  <si>
    <t>15*******24</t>
  </si>
  <si>
    <t>49*******42</t>
  </si>
  <si>
    <t>43*******64</t>
  </si>
  <si>
    <t>20*******74</t>
  </si>
  <si>
    <t>31*******22</t>
  </si>
  <si>
    <t>10*******42</t>
  </si>
  <si>
    <t>37*******58</t>
  </si>
  <si>
    <t>47*******98</t>
  </si>
  <si>
    <t>20*******80</t>
  </si>
  <si>
    <t>18*******28</t>
  </si>
  <si>
    <t>18*******34</t>
  </si>
  <si>
    <t>36*******18</t>
  </si>
  <si>
    <t>55*******48</t>
  </si>
  <si>
    <t>25*******30</t>
  </si>
  <si>
    <t>28*******92</t>
  </si>
  <si>
    <t>47*******32</t>
  </si>
  <si>
    <t>37*******02</t>
  </si>
  <si>
    <t>11*******72</t>
  </si>
  <si>
    <t>21*******30</t>
  </si>
  <si>
    <t>38*******92</t>
  </si>
  <si>
    <t>61*******02</t>
  </si>
  <si>
    <t>50*******86</t>
  </si>
  <si>
    <t>65*******34</t>
  </si>
  <si>
    <t>60*******08</t>
  </si>
  <si>
    <t>14*******38</t>
  </si>
  <si>
    <t>44*******38</t>
  </si>
  <si>
    <t>50*******58</t>
  </si>
  <si>
    <t>32*******64</t>
  </si>
  <si>
    <t>31*******18</t>
  </si>
  <si>
    <t>52*******50</t>
  </si>
  <si>
    <t>17*******74</t>
  </si>
  <si>
    <t>17*******70</t>
  </si>
  <si>
    <t>43*******26</t>
  </si>
  <si>
    <t>27*******36</t>
  </si>
  <si>
    <t>33*******88</t>
  </si>
  <si>
    <t>12*******62</t>
  </si>
  <si>
    <t>10*******44</t>
  </si>
  <si>
    <t>11*******82</t>
  </si>
  <si>
    <t>39*******06</t>
  </si>
  <si>
    <t>19*******94</t>
  </si>
  <si>
    <t>47*******82</t>
  </si>
  <si>
    <t>12*******92</t>
  </si>
  <si>
    <t>20*******14</t>
  </si>
  <si>
    <t>58*******62</t>
  </si>
  <si>
    <t>38*******78</t>
  </si>
  <si>
    <t>46*******88</t>
  </si>
  <si>
    <t>16*******94</t>
  </si>
  <si>
    <t>26*******22</t>
  </si>
  <si>
    <t>19*******82</t>
  </si>
  <si>
    <t>59*******72</t>
  </si>
  <si>
    <t>33*******90</t>
  </si>
  <si>
    <t>12*******30</t>
  </si>
  <si>
    <t>46*******48</t>
  </si>
  <si>
    <t>16*******12</t>
  </si>
  <si>
    <t>17*******68</t>
  </si>
  <si>
    <t>34*******68</t>
  </si>
  <si>
    <t>11*******28</t>
  </si>
  <si>
    <t>14*******28</t>
  </si>
  <si>
    <t>33*******54</t>
  </si>
  <si>
    <t>30*******20</t>
  </si>
  <si>
    <t>26*******82</t>
  </si>
  <si>
    <t>10*******34</t>
  </si>
  <si>
    <t>27*******48</t>
  </si>
  <si>
    <t>28*******46</t>
  </si>
  <si>
    <t>16*******74</t>
  </si>
  <si>
    <t>49*******10</t>
  </si>
  <si>
    <t>35*******12</t>
  </si>
  <si>
    <t>16*******42</t>
  </si>
  <si>
    <t>55*******94</t>
  </si>
  <si>
    <t>50*******22</t>
  </si>
  <si>
    <t>46*******80</t>
  </si>
  <si>
    <t>28*******50</t>
  </si>
  <si>
    <t>35*******02</t>
  </si>
  <si>
    <t>13*******96</t>
  </si>
  <si>
    <t>43*******98</t>
  </si>
  <si>
    <t>12*******22</t>
  </si>
  <si>
    <t>56*******70</t>
  </si>
  <si>
    <t>17*******12</t>
  </si>
  <si>
    <t>66*******88</t>
  </si>
  <si>
    <t>32*******88</t>
  </si>
  <si>
    <t>19*******56</t>
  </si>
  <si>
    <t>21*******82</t>
  </si>
  <si>
    <t>39*******76</t>
  </si>
  <si>
    <t>37*******38</t>
  </si>
  <si>
    <t>17*******14</t>
  </si>
  <si>
    <t>59*******44</t>
  </si>
  <si>
    <t>14*******72</t>
  </si>
  <si>
    <t>21*******80</t>
  </si>
  <si>
    <t>20*******44</t>
  </si>
  <si>
    <t>19*******72</t>
  </si>
  <si>
    <t>27*******28</t>
  </si>
  <si>
    <t>43*******74</t>
  </si>
  <si>
    <t>50*******14</t>
  </si>
  <si>
    <t>30*******22</t>
  </si>
  <si>
    <t>31*******74</t>
  </si>
  <si>
    <t>47*******80</t>
  </si>
  <si>
    <t>10*******80</t>
  </si>
  <si>
    <t>23*******00</t>
  </si>
  <si>
    <t>42*******36</t>
  </si>
  <si>
    <t>13*******04</t>
  </si>
  <si>
    <t>31*******60</t>
  </si>
  <si>
    <t>32*******02</t>
  </si>
  <si>
    <t>58*******06</t>
  </si>
  <si>
    <t>22*******44</t>
  </si>
  <si>
    <t>18*******76</t>
  </si>
  <si>
    <t>19*******88</t>
  </si>
  <si>
    <t>10*******68</t>
  </si>
  <si>
    <t>29*******62</t>
  </si>
  <si>
    <t>15*******72</t>
  </si>
  <si>
    <t>71*******20</t>
  </si>
  <si>
    <t>26*******04</t>
  </si>
  <si>
    <t>15*******88</t>
  </si>
  <si>
    <t>11*******80</t>
  </si>
  <si>
    <t>23*******14</t>
  </si>
  <si>
    <t>10*******74</t>
  </si>
  <si>
    <t>49*******50</t>
  </si>
  <si>
    <t>11*******62</t>
  </si>
  <si>
    <t>49*******68</t>
  </si>
  <si>
    <t>46*******52</t>
  </si>
  <si>
    <t>44*******76</t>
  </si>
  <si>
    <t>55*******18</t>
  </si>
  <si>
    <t>21*******84</t>
  </si>
  <si>
    <t>33*******04</t>
  </si>
  <si>
    <t>62*******48</t>
  </si>
  <si>
    <t>22*******82</t>
  </si>
  <si>
    <t>19*******44</t>
  </si>
  <si>
    <t>61*******94</t>
  </si>
  <si>
    <t>31*******78</t>
  </si>
  <si>
    <t>13*******48</t>
  </si>
  <si>
    <t>35*******40</t>
  </si>
  <si>
    <t>19*******08</t>
  </si>
  <si>
    <t>31*******42</t>
  </si>
  <si>
    <t>21*******36</t>
  </si>
  <si>
    <t>29*******94</t>
  </si>
  <si>
    <t>13*******88</t>
  </si>
  <si>
    <t>10*******10</t>
  </si>
  <si>
    <t>61*******40</t>
  </si>
  <si>
    <t>28*******14</t>
  </si>
  <si>
    <t>61*******42</t>
  </si>
  <si>
    <t>60*******46</t>
  </si>
  <si>
    <t>16*******00</t>
  </si>
  <si>
    <t>24*******92</t>
  </si>
  <si>
    <t>75*******18</t>
  </si>
  <si>
    <t>17*******54</t>
  </si>
  <si>
    <t>22*******84</t>
  </si>
  <si>
    <t>39*******80</t>
  </si>
  <si>
    <t>14*******96</t>
  </si>
  <si>
    <t>57*******04</t>
  </si>
  <si>
    <t>18*******94</t>
  </si>
  <si>
    <t>36*******24</t>
  </si>
  <si>
    <t>15*******50</t>
  </si>
  <si>
    <t>50*******94</t>
  </si>
  <si>
    <t>36*******42</t>
  </si>
  <si>
    <t>33*******26</t>
  </si>
  <si>
    <t>25*******86</t>
  </si>
  <si>
    <t>50*******00</t>
  </si>
  <si>
    <t>14*******06</t>
  </si>
  <si>
    <t>56*******88</t>
  </si>
  <si>
    <t>15*******58</t>
  </si>
  <si>
    <t>37*******12</t>
  </si>
  <si>
    <t>40*******98</t>
  </si>
  <si>
    <t>23*******30</t>
  </si>
  <si>
    <t>32*******76</t>
  </si>
  <si>
    <t>61*******46</t>
  </si>
  <si>
    <t>24*******18</t>
  </si>
  <si>
    <t>62*******04</t>
  </si>
  <si>
    <t>36*******68</t>
  </si>
  <si>
    <t>34*******56</t>
  </si>
  <si>
    <t>55*******12</t>
  </si>
  <si>
    <t>11*******86</t>
  </si>
  <si>
    <t>20*******30</t>
  </si>
  <si>
    <t>12*******18</t>
  </si>
  <si>
    <t>19*******24</t>
  </si>
  <si>
    <t>20*******56</t>
  </si>
  <si>
    <t>33*******92</t>
  </si>
  <si>
    <t>28*******56</t>
  </si>
  <si>
    <t>48*******34</t>
  </si>
  <si>
    <t>24*******40</t>
  </si>
  <si>
    <t>69*******90</t>
  </si>
  <si>
    <t>22*******28</t>
  </si>
  <si>
    <t>22*******30</t>
  </si>
  <si>
    <t>13*******66</t>
  </si>
  <si>
    <t>16*******70</t>
  </si>
  <si>
    <t>10*******82</t>
  </si>
  <si>
    <t>41*******26</t>
  </si>
  <si>
    <t>33*******18</t>
  </si>
  <si>
    <t>13*******32</t>
  </si>
  <si>
    <t>10*******06</t>
  </si>
  <si>
    <t>13*******60</t>
  </si>
  <si>
    <t>38*******76</t>
  </si>
  <si>
    <t>25*******70</t>
  </si>
  <si>
    <t>29*******40</t>
  </si>
  <si>
    <t>45*******44</t>
  </si>
  <si>
    <t>21*******08</t>
  </si>
  <si>
    <t>10*******20</t>
  </si>
  <si>
    <t>41*******42</t>
  </si>
  <si>
    <t>39*******00</t>
  </si>
  <si>
    <t>40*******02</t>
  </si>
  <si>
    <t>21*******54</t>
  </si>
  <si>
    <t>32*******20</t>
  </si>
  <si>
    <t>68*******00</t>
  </si>
  <si>
    <t>15*******86</t>
  </si>
  <si>
    <t>29*******28</t>
  </si>
  <si>
    <t>16*******32</t>
  </si>
  <si>
    <t>56*******36</t>
  </si>
  <si>
    <t>24*******00</t>
  </si>
  <si>
    <t>32*******36</t>
  </si>
  <si>
    <t>17*******04</t>
  </si>
  <si>
    <t>11*******74</t>
  </si>
  <si>
    <t>12*******38</t>
  </si>
  <si>
    <t>29*******46</t>
  </si>
  <si>
    <t>16*******90</t>
  </si>
  <si>
    <t>39*******86</t>
  </si>
  <si>
    <t>14*******10</t>
  </si>
  <si>
    <t>26*******70</t>
  </si>
  <si>
    <t>38*******82</t>
  </si>
  <si>
    <t>16*******46</t>
  </si>
  <si>
    <t>39*******10</t>
  </si>
  <si>
    <t>13*******40</t>
  </si>
  <si>
    <t>26*******54</t>
  </si>
  <si>
    <t>38*******58</t>
  </si>
  <si>
    <t>44*******40</t>
  </si>
  <si>
    <t>44*******00</t>
  </si>
  <si>
    <t>16*******08</t>
  </si>
  <si>
    <t>39*******90</t>
  </si>
  <si>
    <t>17*******84</t>
  </si>
  <si>
    <t>34*******18</t>
  </si>
  <si>
    <t>18*******30</t>
  </si>
  <si>
    <t>29*******14</t>
  </si>
  <si>
    <t>13*******50</t>
  </si>
  <si>
    <t>16*******96</t>
  </si>
  <si>
    <t>33*******96</t>
  </si>
  <si>
    <t>18*******48</t>
  </si>
  <si>
    <t>16*******58</t>
  </si>
  <si>
    <t>13*******26</t>
  </si>
  <si>
    <t>22*******66</t>
  </si>
  <si>
    <t>13*******58</t>
  </si>
  <si>
    <t>19*******32</t>
  </si>
  <si>
    <t>20*******20</t>
  </si>
  <si>
    <t>34*******22</t>
  </si>
  <si>
    <t>11*******12</t>
  </si>
  <si>
    <t>46*******16</t>
  </si>
  <si>
    <t>18*******32</t>
  </si>
  <si>
    <t>13*******22</t>
  </si>
  <si>
    <t>11*******64</t>
  </si>
  <si>
    <t>52*******68</t>
  </si>
  <si>
    <t>29*******04</t>
  </si>
  <si>
    <t>28*******94</t>
  </si>
  <si>
    <t>32*******58</t>
  </si>
  <si>
    <t>43*******28</t>
  </si>
  <si>
    <t>13*******76</t>
  </si>
  <si>
    <t>13*******52</t>
  </si>
  <si>
    <t>15*******70</t>
  </si>
  <si>
    <t>29*******74</t>
  </si>
  <si>
    <t>44*******94</t>
  </si>
  <si>
    <t>71*******96</t>
  </si>
  <si>
    <t>15*******02</t>
  </si>
  <si>
    <t>18*******20</t>
  </si>
  <si>
    <t>13*******46</t>
  </si>
  <si>
    <t>41*******74</t>
  </si>
  <si>
    <t>37*******90</t>
  </si>
  <si>
    <t>36*******78</t>
  </si>
  <si>
    <t>39*******38</t>
  </si>
  <si>
    <t>41*******84</t>
  </si>
  <si>
    <t>54*******46</t>
  </si>
  <si>
    <t>51*******26</t>
  </si>
  <si>
    <t>41*******58</t>
  </si>
  <si>
    <t>29*******34</t>
  </si>
  <si>
    <t>10*******60</t>
  </si>
  <si>
    <t>63*******64</t>
  </si>
  <si>
    <t>23*******18</t>
  </si>
  <si>
    <t>61*******56</t>
  </si>
  <si>
    <t>21*******04</t>
  </si>
  <si>
    <t>12*******34</t>
  </si>
  <si>
    <t>34*******98</t>
  </si>
  <si>
    <t>34*******12</t>
  </si>
  <si>
    <t>23*******24</t>
  </si>
  <si>
    <t>31*******76</t>
  </si>
  <si>
    <t>58*******60</t>
  </si>
  <si>
    <t>26*******16</t>
  </si>
  <si>
    <t>48*******56</t>
  </si>
  <si>
    <t>30*******72</t>
  </si>
  <si>
    <t>27*******58</t>
  </si>
  <si>
    <t>10*******40</t>
  </si>
  <si>
    <t>42*******44</t>
  </si>
  <si>
    <t>32*******38</t>
  </si>
  <si>
    <t>25*******34</t>
  </si>
  <si>
    <t>36*******44</t>
  </si>
  <si>
    <t>41*******80</t>
  </si>
  <si>
    <t>21*******46</t>
  </si>
  <si>
    <t>11*******46</t>
  </si>
  <si>
    <t>19*******22</t>
  </si>
  <si>
    <t>10*******84</t>
  </si>
  <si>
    <t>37*******14</t>
  </si>
  <si>
    <t>15*******28</t>
  </si>
  <si>
    <t>33*******58</t>
  </si>
  <si>
    <t>14*******86</t>
  </si>
  <si>
    <t>17*******30</t>
  </si>
  <si>
    <t>17*******06</t>
  </si>
  <si>
    <t>55*******44</t>
  </si>
  <si>
    <t>24*******16</t>
  </si>
  <si>
    <t>46*******86</t>
  </si>
  <si>
    <t>20*******82</t>
  </si>
  <si>
    <t>37*******04</t>
  </si>
  <si>
    <t>18*******64</t>
  </si>
  <si>
    <t>42*******72</t>
  </si>
  <si>
    <t>29*******26</t>
  </si>
  <si>
    <t>21*******50</t>
  </si>
  <si>
    <t>47*******20</t>
  </si>
  <si>
    <t>19*******86</t>
  </si>
  <si>
    <t>33*******42</t>
  </si>
  <si>
    <t>32*******26</t>
  </si>
  <si>
    <t>16*******92</t>
  </si>
  <si>
    <t>28*******28</t>
  </si>
  <si>
    <t>42*******90</t>
  </si>
  <si>
    <t>27*******86</t>
  </si>
  <si>
    <t>37*******10</t>
  </si>
  <si>
    <t>14*******68</t>
  </si>
  <si>
    <t>39*******66</t>
  </si>
  <si>
    <t>22*******98</t>
  </si>
  <si>
    <t>10*******12</t>
  </si>
  <si>
    <t>22*******32</t>
  </si>
  <si>
    <t>49*******44</t>
  </si>
  <si>
    <t>33*******86</t>
  </si>
  <si>
    <t>34*******80</t>
  </si>
  <si>
    <t>44*******44</t>
  </si>
  <si>
    <t>51*******96</t>
  </si>
  <si>
    <t>30*******30</t>
  </si>
  <si>
    <t>17*******44</t>
  </si>
  <si>
    <t>13*******70</t>
  </si>
  <si>
    <t>33*******56</t>
  </si>
  <si>
    <t>36*******54</t>
  </si>
  <si>
    <t>17*******76</t>
  </si>
  <si>
    <t>26*******18</t>
  </si>
  <si>
    <t>41*******24</t>
  </si>
  <si>
    <t>33*******40</t>
  </si>
  <si>
    <t>49*******22</t>
  </si>
  <si>
    <t>22*******96</t>
  </si>
  <si>
    <t>24*******70</t>
  </si>
  <si>
    <t>52*******36</t>
  </si>
  <si>
    <t>45*******76</t>
  </si>
  <si>
    <t>17*******16</t>
  </si>
  <si>
    <t>48*******90</t>
  </si>
  <si>
    <t>21*******78</t>
  </si>
  <si>
    <t>48*******44</t>
  </si>
  <si>
    <t>51*******84</t>
  </si>
  <si>
    <t>41*******40</t>
  </si>
  <si>
    <t>10*******64</t>
  </si>
  <si>
    <t>55*******60</t>
  </si>
  <si>
    <t>57*******44</t>
  </si>
  <si>
    <t>53*******36</t>
  </si>
  <si>
    <t>45*******12</t>
  </si>
  <si>
    <t>51*******74</t>
  </si>
  <si>
    <t>30*******10</t>
  </si>
  <si>
    <t>26*******62</t>
  </si>
  <si>
    <t>15*******14</t>
  </si>
  <si>
    <t>25*******18</t>
  </si>
  <si>
    <t>64*******16</t>
  </si>
  <si>
    <t>24*******84</t>
  </si>
  <si>
    <t>22*******56</t>
  </si>
  <si>
    <t>58*******86</t>
  </si>
  <si>
    <t>47*******58</t>
  </si>
  <si>
    <t>55*******62</t>
  </si>
  <si>
    <t>24*******14</t>
  </si>
  <si>
    <t>12*******84</t>
  </si>
  <si>
    <t>66*******68</t>
  </si>
  <si>
    <t>20*******24</t>
  </si>
  <si>
    <t>56*******04</t>
  </si>
  <si>
    <t>49*******98</t>
  </si>
  <si>
    <t>15*******32</t>
  </si>
  <si>
    <t>45*******60</t>
  </si>
  <si>
    <t>11*******26</t>
  </si>
  <si>
    <t>36*******00</t>
  </si>
  <si>
    <t>22*******34</t>
  </si>
  <si>
    <t>67*******68</t>
  </si>
  <si>
    <t>25*******40</t>
  </si>
  <si>
    <t>53*******32</t>
  </si>
  <si>
    <t>11*******48</t>
  </si>
  <si>
    <t>46*******64</t>
  </si>
  <si>
    <t>35*******16</t>
  </si>
  <si>
    <t>12*******40</t>
  </si>
  <si>
    <t>16*******02</t>
  </si>
  <si>
    <t>28*******38</t>
  </si>
  <si>
    <t>20*******94</t>
  </si>
  <si>
    <t>47*******10</t>
  </si>
  <si>
    <t>10*******78</t>
  </si>
  <si>
    <t>36*******46</t>
  </si>
  <si>
    <t>32*******10</t>
  </si>
  <si>
    <t>25*******96</t>
  </si>
  <si>
    <t>24*******94</t>
  </si>
  <si>
    <t>44*******02</t>
  </si>
  <si>
    <t>44*******78</t>
  </si>
  <si>
    <t>53*******90</t>
  </si>
  <si>
    <t>42*******32</t>
  </si>
  <si>
    <t>15*******30</t>
  </si>
  <si>
    <t>18*******16</t>
  </si>
  <si>
    <t>50*******40</t>
  </si>
  <si>
    <t>14*******52</t>
  </si>
  <si>
    <t>45*******62</t>
  </si>
  <si>
    <t>50*******88</t>
  </si>
  <si>
    <t>35*******88</t>
  </si>
  <si>
    <t>68*******66</t>
  </si>
  <si>
    <t>35*******38</t>
  </si>
  <si>
    <t>29*******60</t>
  </si>
  <si>
    <t>18*******00</t>
  </si>
  <si>
    <t>36*******22</t>
  </si>
  <si>
    <t>62*******56</t>
  </si>
  <si>
    <t>15*******94</t>
  </si>
  <si>
    <t>72*******52</t>
  </si>
  <si>
    <t>34*******14</t>
  </si>
  <si>
    <t>48*******60</t>
  </si>
  <si>
    <t>10*******24</t>
  </si>
  <si>
    <t>25*******38</t>
  </si>
  <si>
    <t>16*******16</t>
  </si>
  <si>
    <t>25*******76</t>
  </si>
  <si>
    <t>35*******98</t>
  </si>
  <si>
    <t>34*******28</t>
  </si>
  <si>
    <t>41*******38</t>
  </si>
  <si>
    <t>29*******48</t>
  </si>
  <si>
    <t>43*******14</t>
  </si>
  <si>
    <t>16*******98</t>
  </si>
  <si>
    <t>11*******90</t>
  </si>
  <si>
    <t>28*******22</t>
  </si>
  <si>
    <t>14*******30</t>
  </si>
  <si>
    <t>27*******68</t>
  </si>
  <si>
    <t>48*******74</t>
  </si>
  <si>
    <t>27*******42</t>
  </si>
  <si>
    <t>64*******08</t>
  </si>
  <si>
    <t>23*******52</t>
  </si>
  <si>
    <t>46*******20</t>
  </si>
  <si>
    <t>20*******88</t>
  </si>
  <si>
    <t>18*******04</t>
  </si>
  <si>
    <t>30*******42</t>
  </si>
  <si>
    <t>44*******50</t>
  </si>
  <si>
    <t>11*******16</t>
  </si>
  <si>
    <t>10*******72</t>
  </si>
  <si>
    <t>30*******88</t>
  </si>
  <si>
    <t>21*******72</t>
  </si>
  <si>
    <t>36*******56</t>
  </si>
  <si>
    <t>44*******04</t>
  </si>
  <si>
    <t>58*******12</t>
  </si>
  <si>
    <t>20*******36</t>
  </si>
  <si>
    <t>45*******98</t>
  </si>
  <si>
    <t>39*******50</t>
  </si>
  <si>
    <t>65*******32</t>
  </si>
  <si>
    <t>41*******70</t>
  </si>
  <si>
    <t>48*******70</t>
  </si>
  <si>
    <t>43*******68</t>
  </si>
  <si>
    <t>15*******20</t>
  </si>
  <si>
    <t>21*******90</t>
  </si>
  <si>
    <t>15*******36</t>
  </si>
  <si>
    <t>54*******20</t>
  </si>
  <si>
    <t>45*******16</t>
  </si>
  <si>
    <t>40*******70</t>
  </si>
  <si>
    <t>24*******54</t>
  </si>
  <si>
    <t>17*******38</t>
  </si>
  <si>
    <t>11*******06</t>
  </si>
  <si>
    <t>10*******04</t>
  </si>
  <si>
    <t>42*******58</t>
  </si>
  <si>
    <t>11*******92</t>
  </si>
  <si>
    <t>28*******42</t>
  </si>
  <si>
    <t>11*******10</t>
  </si>
  <si>
    <t>13*******80</t>
  </si>
  <si>
    <t>18*******26</t>
  </si>
  <si>
    <t>11*******54</t>
  </si>
  <si>
    <t>17*******26</t>
  </si>
  <si>
    <t>28*******24</t>
  </si>
  <si>
    <t>65*******00</t>
  </si>
  <si>
    <t>11*******00</t>
  </si>
  <si>
    <t>29*******08</t>
  </si>
  <si>
    <t>16*******52</t>
  </si>
  <si>
    <t>33*******76</t>
  </si>
  <si>
    <t>10*******46</t>
  </si>
  <si>
    <t>11*******98</t>
  </si>
  <si>
    <t>29*******84</t>
  </si>
  <si>
    <t>11*******18</t>
  </si>
  <si>
    <t>13*******68</t>
  </si>
  <si>
    <t>28*******02</t>
  </si>
  <si>
    <t>40*******44</t>
  </si>
  <si>
    <t>12*******02</t>
  </si>
  <si>
    <t>17*******60</t>
  </si>
  <si>
    <t>32*******40</t>
  </si>
  <si>
    <t>48*******10</t>
  </si>
  <si>
    <t>38*******68</t>
  </si>
  <si>
    <t>30*******74</t>
  </si>
  <si>
    <t>46*******08</t>
  </si>
  <si>
    <t>36*******76</t>
  </si>
  <si>
    <t>49*******74</t>
  </si>
  <si>
    <t>30*******38</t>
  </si>
  <si>
    <t>49*******70</t>
  </si>
  <si>
    <t>23*******50</t>
  </si>
  <si>
    <t>36*******30</t>
  </si>
  <si>
    <t>14*******98</t>
  </si>
  <si>
    <t>30*******56</t>
  </si>
  <si>
    <t>51*******28</t>
  </si>
  <si>
    <t>51*******98</t>
  </si>
  <si>
    <t>26*******00</t>
  </si>
  <si>
    <t>11*******14</t>
  </si>
  <si>
    <t>42*******76</t>
  </si>
  <si>
    <t>13*******08</t>
  </si>
  <si>
    <t>12*******48</t>
  </si>
  <si>
    <t>51*******12</t>
  </si>
  <si>
    <t>40*******62</t>
  </si>
  <si>
    <t>27*******94</t>
  </si>
  <si>
    <t>11*******88</t>
  </si>
  <si>
    <t>17*******36</t>
  </si>
  <si>
    <t>18*******60</t>
  </si>
  <si>
    <t>22*******58</t>
  </si>
  <si>
    <t>44*******26</t>
  </si>
  <si>
    <t>62*******50</t>
  </si>
  <si>
    <t>51*******52</t>
  </si>
  <si>
    <t>32*******18</t>
  </si>
  <si>
    <t>42*******68</t>
  </si>
  <si>
    <t>53*******30</t>
  </si>
  <si>
    <t>10*******62</t>
  </si>
  <si>
    <t>11*******44</t>
  </si>
  <si>
    <t>23*******46</t>
  </si>
  <si>
    <t>59*******86</t>
  </si>
  <si>
    <t>33*******74</t>
  </si>
  <si>
    <t>53*******00</t>
  </si>
  <si>
    <t>41*******90</t>
  </si>
  <si>
    <t>22*******46</t>
  </si>
  <si>
    <t>10*******98</t>
  </si>
  <si>
    <t>17*******90</t>
  </si>
  <si>
    <t>40*******14</t>
  </si>
  <si>
    <t>42*******48</t>
  </si>
  <si>
    <t>60*******48</t>
  </si>
  <si>
    <t>29*******18</t>
  </si>
  <si>
    <t>29*******92</t>
  </si>
  <si>
    <t>40*******54</t>
  </si>
  <si>
    <t>19*******78</t>
  </si>
  <si>
    <t>10*******86</t>
  </si>
  <si>
    <t>10*******02</t>
  </si>
  <si>
    <t>25*******64</t>
  </si>
  <si>
    <t>22*******00</t>
  </si>
  <si>
    <t>37*******86</t>
  </si>
  <si>
    <t>31*******36</t>
  </si>
  <si>
    <t>48*******06</t>
  </si>
  <si>
    <t>48*******14</t>
  </si>
  <si>
    <t>23*******22</t>
  </si>
  <si>
    <t>13*******74</t>
  </si>
  <si>
    <t>33*******78</t>
  </si>
  <si>
    <t>31*******56</t>
  </si>
  <si>
    <t>40*******40</t>
  </si>
  <si>
    <t>29*******82</t>
  </si>
  <si>
    <t>11*******96</t>
  </si>
  <si>
    <t>39*******42</t>
  </si>
  <si>
    <t>33*******50</t>
  </si>
  <si>
    <t>32*******98</t>
  </si>
  <si>
    <t>54*******56</t>
  </si>
  <si>
    <t>50*******66</t>
  </si>
  <si>
    <t>26*******42</t>
  </si>
  <si>
    <t>51*******72</t>
  </si>
  <si>
    <t>18*******88</t>
  </si>
  <si>
    <t>31*******26</t>
  </si>
  <si>
    <t>27*******34</t>
  </si>
  <si>
    <t>12*******70</t>
  </si>
  <si>
    <t>40*******82</t>
  </si>
  <si>
    <t>21*******20</t>
  </si>
  <si>
    <t>28*******12</t>
  </si>
  <si>
    <t>11*******52</t>
  </si>
  <si>
    <t>31*******02</t>
  </si>
  <si>
    <t>11*******76</t>
  </si>
  <si>
    <t>21*******74</t>
  </si>
  <si>
    <t>53*******28</t>
  </si>
  <si>
    <t>19*******74</t>
  </si>
  <si>
    <t>11*******84</t>
  </si>
  <si>
    <t>40*******04</t>
  </si>
  <si>
    <t>10*******36</t>
  </si>
  <si>
    <t>47*******56</t>
  </si>
  <si>
    <t>24*******50</t>
  </si>
  <si>
    <t>17*******22</t>
  </si>
  <si>
    <t>43*******58</t>
  </si>
  <si>
    <t>29*******96</t>
  </si>
  <si>
    <t>42*******00</t>
  </si>
  <si>
    <t>17*******92</t>
  </si>
  <si>
    <t>14*******62</t>
  </si>
  <si>
    <t>51*******20</t>
  </si>
  <si>
    <t>16*******26</t>
  </si>
  <si>
    <t>15*******10</t>
  </si>
  <si>
    <t>21*******64</t>
  </si>
  <si>
    <t>10*******66</t>
  </si>
  <si>
    <t>57*******22</t>
  </si>
  <si>
    <t>19*******68</t>
  </si>
  <si>
    <t>54*******40</t>
  </si>
  <si>
    <t>20*******00</t>
  </si>
  <si>
    <t>60*******04</t>
  </si>
  <si>
    <t>26*******98</t>
  </si>
  <si>
    <t>23*******04</t>
  </si>
  <si>
    <t>40*******56</t>
  </si>
  <si>
    <t>49*******06</t>
  </si>
  <si>
    <t>35*******34</t>
  </si>
  <si>
    <t>25*******22</t>
  </si>
  <si>
    <t>15*******98</t>
  </si>
  <si>
    <t>37*******56</t>
  </si>
  <si>
    <t>39*******02</t>
  </si>
  <si>
    <t>27*******66</t>
  </si>
  <si>
    <t>57*******94</t>
  </si>
  <si>
    <t>19*******76</t>
  </si>
  <si>
    <t>45*******74</t>
  </si>
  <si>
    <t>52*******26</t>
  </si>
  <si>
    <t>44*******72</t>
  </si>
  <si>
    <t>22*******64</t>
  </si>
  <si>
    <t>11*******50</t>
  </si>
  <si>
    <t>20*******26</t>
  </si>
  <si>
    <t>62*******10</t>
  </si>
  <si>
    <t>17*******46</t>
  </si>
  <si>
    <t>23*******38</t>
  </si>
  <si>
    <t>38*******00</t>
  </si>
  <si>
    <t>45*******78</t>
  </si>
  <si>
    <t>38*******44</t>
  </si>
  <si>
    <t>38*******98</t>
  </si>
  <si>
    <t>26*******26</t>
  </si>
  <si>
    <t>12*******56</t>
  </si>
  <si>
    <t>40*******92</t>
  </si>
  <si>
    <t>66*******76</t>
  </si>
  <si>
    <t>43*******06</t>
  </si>
  <si>
    <t>44*******52</t>
  </si>
  <si>
    <t>44*******42</t>
  </si>
  <si>
    <t>12*******12</t>
  </si>
  <si>
    <t>27*******90</t>
  </si>
  <si>
    <t>14*******58</t>
  </si>
  <si>
    <t>24*******96</t>
  </si>
  <si>
    <t>13*******28</t>
  </si>
  <si>
    <t>18*******92</t>
  </si>
  <si>
    <t>18*******06</t>
  </si>
  <si>
    <t>52*******78</t>
  </si>
  <si>
    <t>38*******26</t>
  </si>
  <si>
    <t>55*******96</t>
  </si>
  <si>
    <t>55*******42</t>
  </si>
  <si>
    <t>22*******04</t>
  </si>
  <si>
    <t>52*******88</t>
  </si>
  <si>
    <t>50*******12</t>
  </si>
  <si>
    <t>48*******20</t>
  </si>
  <si>
    <t>28*******80</t>
  </si>
  <si>
    <t>15*******16</t>
  </si>
  <si>
    <t>38*******22</t>
  </si>
  <si>
    <t>11*******36</t>
  </si>
  <si>
    <t>18*******50</t>
  </si>
  <si>
    <t>10*******14</t>
  </si>
  <si>
    <t>15*******96</t>
  </si>
  <si>
    <t>41*******18</t>
  </si>
  <si>
    <t>12*******32</t>
  </si>
  <si>
    <t>31*******70</t>
  </si>
  <si>
    <t>47*******14</t>
  </si>
  <si>
    <t>17*******64</t>
  </si>
  <si>
    <t>18*******58</t>
  </si>
  <si>
    <t>36*******72</t>
  </si>
  <si>
    <t>50*******32</t>
  </si>
  <si>
    <t>36*******20</t>
  </si>
  <si>
    <t>30*******64</t>
  </si>
  <si>
    <t>10*******26</t>
  </si>
  <si>
    <t>14*******74</t>
  </si>
  <si>
    <t>12*******06</t>
  </si>
  <si>
    <t>12*******74</t>
  </si>
  <si>
    <t>50*******70</t>
  </si>
  <si>
    <t>11*******04</t>
  </si>
  <si>
    <t>40*******64</t>
  </si>
  <si>
    <t>30*******70</t>
  </si>
  <si>
    <t>38*******34</t>
  </si>
  <si>
    <t>43*******02</t>
  </si>
  <si>
    <t>31*******98</t>
  </si>
  <si>
    <t>12*******20</t>
  </si>
  <si>
    <t>12*******04</t>
  </si>
  <si>
    <t>54*******02</t>
  </si>
  <si>
    <t>14*******14</t>
  </si>
  <si>
    <t>21*******00</t>
  </si>
  <si>
    <t>31*******94</t>
  </si>
  <si>
    <t>50*******78</t>
  </si>
  <si>
    <t>23*******42</t>
  </si>
  <si>
    <t>42*******26</t>
  </si>
  <si>
    <t>14*******24</t>
  </si>
  <si>
    <t>10*******38</t>
  </si>
  <si>
    <t>41*******28</t>
  </si>
  <si>
    <t>53*******96</t>
  </si>
  <si>
    <t>22*******06</t>
  </si>
  <si>
    <t>32*******32</t>
  </si>
  <si>
    <t>55*******90</t>
  </si>
  <si>
    <t>14*******26</t>
  </si>
  <si>
    <t>13*******84</t>
  </si>
  <si>
    <t>17*******34</t>
  </si>
  <si>
    <t>12*******88</t>
  </si>
  <si>
    <t>42*******10</t>
  </si>
  <si>
    <t>31*******92</t>
  </si>
  <si>
    <t>12*******96</t>
  </si>
  <si>
    <t>14*******16</t>
  </si>
  <si>
    <t>47*******74</t>
  </si>
  <si>
    <t>13*******36</t>
  </si>
  <si>
    <t>29*******16</t>
  </si>
  <si>
    <t>31*******14</t>
  </si>
  <si>
    <t>12*******72</t>
  </si>
  <si>
    <t>10*******18</t>
  </si>
  <si>
    <t>73*******38</t>
  </si>
  <si>
    <t>20*******52</t>
  </si>
  <si>
    <t>11*******60</t>
  </si>
  <si>
    <t>13*******64</t>
  </si>
  <si>
    <t>52*******40</t>
  </si>
  <si>
    <t>31*******72</t>
  </si>
  <si>
    <t>39*******32</t>
  </si>
  <si>
    <t>18*******42</t>
  </si>
  <si>
    <t>14*******44</t>
  </si>
  <si>
    <t>54*******04</t>
  </si>
  <si>
    <t>15*******08</t>
  </si>
  <si>
    <t>19*******02</t>
  </si>
  <si>
    <t>35*******94</t>
  </si>
  <si>
    <t>19*******14</t>
  </si>
  <si>
    <t>11*******40</t>
  </si>
  <si>
    <t>29*******56</t>
  </si>
  <si>
    <t>26*******74</t>
  </si>
  <si>
    <t>53*******46</t>
  </si>
  <si>
    <t>11*******68</t>
  </si>
  <si>
    <t>69*******46</t>
  </si>
  <si>
    <t>22*******86</t>
  </si>
  <si>
    <t>66*******14</t>
  </si>
  <si>
    <t>15*******06</t>
  </si>
  <si>
    <t>37*******96</t>
  </si>
  <si>
    <t>41*******16</t>
  </si>
  <si>
    <t>53*******60</t>
  </si>
  <si>
    <t>31*******66</t>
  </si>
  <si>
    <t>20*******70</t>
  </si>
  <si>
    <t>16*******50</t>
  </si>
  <si>
    <t>11*******30</t>
  </si>
  <si>
    <t>24*******52</t>
  </si>
  <si>
    <t>24*******86</t>
  </si>
  <si>
    <t>43*******48</t>
  </si>
  <si>
    <t>15*******40</t>
  </si>
  <si>
    <t>14*******48</t>
  </si>
  <si>
    <t>16*******18</t>
  </si>
  <si>
    <t>36*******04</t>
  </si>
  <si>
    <t>10*******52</t>
  </si>
  <si>
    <t>15*******26</t>
  </si>
  <si>
    <t>27*******12</t>
  </si>
  <si>
    <t>49*******58</t>
  </si>
  <si>
    <t>12*******42</t>
  </si>
  <si>
    <t>15*******52</t>
  </si>
  <si>
    <t>16*******24</t>
  </si>
  <si>
    <t>35*******46</t>
  </si>
  <si>
    <t>21*******34</t>
  </si>
  <si>
    <t>28*******58</t>
  </si>
  <si>
    <t>14*******78</t>
  </si>
  <si>
    <t>11*******58</t>
  </si>
  <si>
    <t>29*******00</t>
  </si>
  <si>
    <t>16*******10</t>
  </si>
  <si>
    <t>57*******56</t>
  </si>
  <si>
    <t>22*******20</t>
  </si>
  <si>
    <t>13*******38</t>
  </si>
  <si>
    <t>44*******22</t>
  </si>
  <si>
    <t>34*******90</t>
  </si>
  <si>
    <t>12*******86</t>
  </si>
  <si>
    <t>30*******28</t>
  </si>
  <si>
    <t>20*******62</t>
  </si>
  <si>
    <t>12*******78</t>
  </si>
  <si>
    <t>22*******54</t>
  </si>
  <si>
    <t>29*******06</t>
  </si>
  <si>
    <t>45*******28</t>
  </si>
  <si>
    <t>22*******12</t>
  </si>
  <si>
    <t>57*******38</t>
  </si>
  <si>
    <t>12*******82</t>
  </si>
  <si>
    <t>13*******16</t>
  </si>
  <si>
    <t>10*******22</t>
  </si>
  <si>
    <t>17*******94</t>
  </si>
  <si>
    <t>12*******64</t>
  </si>
  <si>
    <t>25*******62</t>
  </si>
  <si>
    <t>12*******26</t>
  </si>
  <si>
    <t>27*******70</t>
  </si>
  <si>
    <t>11*******78</t>
  </si>
  <si>
    <t>15*******34</t>
  </si>
  <si>
    <t>13*******20</t>
  </si>
  <si>
    <t>13*******02</t>
  </si>
  <si>
    <t>12*******24</t>
  </si>
  <si>
    <t>11*******24</t>
  </si>
  <si>
    <t>41*******68</t>
  </si>
  <si>
    <t>13*******30</t>
  </si>
  <si>
    <t>11*******70</t>
  </si>
  <si>
    <t>55*******92</t>
  </si>
  <si>
    <t>26*******28</t>
  </si>
  <si>
    <t>12*******00</t>
  </si>
  <si>
    <t>11*******02</t>
  </si>
  <si>
    <t>14*******22</t>
  </si>
  <si>
    <t>33*******00</t>
  </si>
  <si>
    <t>12*******60</t>
  </si>
  <si>
    <t>32*******34</t>
  </si>
  <si>
    <t>46*******70</t>
  </si>
  <si>
    <t>11*******94</t>
  </si>
  <si>
    <t>23*******20</t>
  </si>
  <si>
    <t>18*******70</t>
  </si>
  <si>
    <t>11*******32</t>
  </si>
  <si>
    <t>33*******24</t>
  </si>
  <si>
    <t>47*******86</t>
  </si>
  <si>
    <t>12*******44</t>
  </si>
  <si>
    <t>25*******54</t>
  </si>
  <si>
    <t>17*******02</t>
  </si>
  <si>
    <t>14*******64</t>
  </si>
  <si>
    <t>11*******20</t>
  </si>
  <si>
    <t>18*******56</t>
  </si>
  <si>
    <t>50*******02</t>
  </si>
  <si>
    <t>21*******02</t>
  </si>
  <si>
    <t>24*******30</t>
  </si>
  <si>
    <t>59*******38</t>
  </si>
  <si>
    <t>44*******48</t>
  </si>
  <si>
    <t>13*******10</t>
  </si>
  <si>
    <t>24*******04</t>
  </si>
  <si>
    <t>29*******66</t>
  </si>
  <si>
    <t>34*******60</t>
  </si>
  <si>
    <t>45*******48</t>
  </si>
  <si>
    <t>44*******98</t>
  </si>
  <si>
    <t>58*******38</t>
  </si>
  <si>
    <t>34*******24</t>
  </si>
  <si>
    <t>54*******48</t>
  </si>
  <si>
    <t>15*******92</t>
  </si>
  <si>
    <t>49*******76</t>
  </si>
  <si>
    <t>29*******42</t>
  </si>
  <si>
    <t>22*******74</t>
  </si>
  <si>
    <t>51*******08</t>
  </si>
  <si>
    <t>46*******22</t>
  </si>
  <si>
    <t>16*******72</t>
  </si>
  <si>
    <t>34*******30</t>
  </si>
  <si>
    <t>ÖĞRENCİ 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</si>
</sst>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8"/>
      <name val="Calibri"/>
      <family val="2"/>
      <charset val="162"/>
      <scheme val="minor"/>
    </font>
    <font>
      <sz val="36"/>
      <color rgb="FFFF0000"/>
      <name val="Calibri"/>
      <family val="2"/>
      <charset val="162"/>
      <scheme val="minor"/>
    </font>
    <font>
      <b/>
      <sz val="11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14" fontId="0" fillId="0" borderId="0" xfId="0" applyNumberFormat="1"/>
    <xf numFmtId="0" fontId="1" fillId="0" borderId="0" xfId="0" applyFont="1"/>
    <xf numFmtId="49" fontId="0" fillId="0" borderId="0" xfId="0" applyNumberFormat="1" applyAlignment="1">
      <alignment horizontal="right"/>
    </xf>
    <xf numFmtId="0" fontId="0" fillId="0" borderId="0" xfId="0" applyProtection="1"/>
    <xf numFmtId="0" fontId="0" fillId="0" borderId="0" xfId="0" applyFill="1" applyAlignment="1" applyProtection="1">
      <alignment horizontal="center"/>
    </xf>
    <xf numFmtId="0" fontId="1" fillId="0" borderId="0" xfId="0" applyFont="1" applyFill="1" applyBorder="1" applyAlignment="1" applyProtection="1">
      <alignment horizontal="center"/>
    </xf>
    <xf numFmtId="0" fontId="1" fillId="0" borderId="0" xfId="0" applyFont="1" applyAlignment="1" applyProtection="1">
      <alignment horizontal="left"/>
    </xf>
    <xf numFmtId="0" fontId="1" fillId="0" borderId="0" xfId="0" applyFont="1" applyFill="1" applyAlignment="1" applyProtection="1">
      <alignment horizontal="left"/>
    </xf>
    <xf numFmtId="0" fontId="0" fillId="0" borderId="0" xfId="0" applyAlignment="1" applyProtection="1">
      <alignment horizontal="left"/>
    </xf>
    <xf numFmtId="0" fontId="0" fillId="0" borderId="0" xfId="0" applyFill="1" applyProtection="1"/>
    <xf numFmtId="0" fontId="1" fillId="0" borderId="1" xfId="0" applyFont="1" applyBorder="1" applyAlignment="1" applyProtection="1">
      <alignment textRotation="90"/>
    </xf>
    <xf numFmtId="0" fontId="1" fillId="0" borderId="1" xfId="0" applyFont="1" applyBorder="1" applyAlignment="1" applyProtection="1"/>
    <xf numFmtId="0" fontId="4" fillId="2" borderId="1" xfId="0" applyFont="1" applyFill="1" applyBorder="1" applyAlignment="1" applyProtection="1">
      <alignment horizontal="center" vertical="center"/>
    </xf>
    <xf numFmtId="0" fontId="4" fillId="2" borderId="1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center"/>
    </xf>
    <xf numFmtId="0" fontId="1" fillId="0" borderId="1" xfId="0" applyFont="1" applyBorder="1" applyProtection="1"/>
    <xf numFmtId="0" fontId="1" fillId="0" borderId="1" xfId="0" applyFont="1" applyFill="1" applyBorder="1" applyProtection="1"/>
    <xf numFmtId="14" fontId="1" fillId="0" borderId="1" xfId="0" applyNumberFormat="1" applyFont="1" applyBorder="1" applyAlignment="1" applyProtection="1">
      <alignment horizontal="center" vertical="center" textRotation="90"/>
    </xf>
    <xf numFmtId="0" fontId="1" fillId="4" borderId="1" xfId="0" applyFont="1" applyFill="1" applyBorder="1" applyAlignment="1" applyProtection="1">
      <alignment horizontal="center" vertical="center" textRotation="90" wrapText="1"/>
    </xf>
    <xf numFmtId="0" fontId="1" fillId="3" borderId="1" xfId="0" applyFont="1" applyFill="1" applyBorder="1" applyAlignment="1" applyProtection="1">
      <alignment horizontal="center" vertical="center" textRotation="90"/>
    </xf>
    <xf numFmtId="0" fontId="0" fillId="0" borderId="1" xfId="0" applyBorder="1" applyProtection="1"/>
    <xf numFmtId="0" fontId="0" fillId="0" borderId="1" xfId="0" applyFill="1" applyBorder="1" applyProtection="1"/>
    <xf numFmtId="0" fontId="0" fillId="0" borderId="1" xfId="0" applyFill="1" applyBorder="1" applyProtection="1">
      <protection locked="0"/>
    </xf>
    <xf numFmtId="0" fontId="0" fillId="5" borderId="1" xfId="0" applyFill="1" applyBorder="1" applyAlignment="1" applyProtection="1">
      <alignment horizontal="left" vertical="center"/>
      <protection locked="0"/>
    </xf>
    <xf numFmtId="0" fontId="0" fillId="0" borderId="1" xfId="0" applyFill="1" applyBorder="1" applyAlignment="1" applyProtection="1">
      <alignment horizontal="left" vertical="center"/>
    </xf>
    <xf numFmtId="0" fontId="3" fillId="2" borderId="5" xfId="0" applyFont="1" applyFill="1" applyBorder="1" applyAlignment="1" applyProtection="1">
      <alignment horizontal="center" vertical="center" wrapText="1"/>
    </xf>
    <xf numFmtId="0" fontId="3" fillId="2" borderId="0" xfId="0" applyFont="1" applyFill="1" applyBorder="1" applyAlignment="1" applyProtection="1">
      <alignment horizontal="center" vertical="center" wrapText="1"/>
    </xf>
    <xf numFmtId="0" fontId="3" fillId="2" borderId="6" xfId="0" applyFont="1" applyFill="1" applyBorder="1" applyAlignment="1" applyProtection="1">
      <alignment horizontal="center" vertical="center" wrapText="1"/>
    </xf>
    <xf numFmtId="0" fontId="3" fillId="2" borderId="7" xfId="0" applyFont="1" applyFill="1" applyBorder="1" applyAlignment="1" applyProtection="1">
      <alignment horizontal="center" vertical="center" wrapText="1"/>
    </xf>
    <xf numFmtId="0" fontId="1" fillId="4" borderId="8" xfId="0" applyFont="1" applyFill="1" applyBorder="1" applyAlignment="1" applyProtection="1">
      <alignment horizontal="center" vertical="center" wrapText="1"/>
    </xf>
    <xf numFmtId="0" fontId="1" fillId="4" borderId="9" xfId="0" applyFont="1" applyFill="1" applyBorder="1" applyAlignment="1" applyProtection="1">
      <alignment horizontal="center" vertical="center" wrapText="1"/>
    </xf>
    <xf numFmtId="0" fontId="1" fillId="4" borderId="10" xfId="0" applyFont="1" applyFill="1" applyBorder="1" applyAlignment="1" applyProtection="1">
      <alignment horizontal="center" vertical="center" wrapText="1"/>
    </xf>
    <xf numFmtId="0" fontId="1" fillId="4" borderId="5" xfId="0" applyFont="1" applyFill="1" applyBorder="1" applyAlignment="1" applyProtection="1">
      <alignment horizontal="center" vertical="center" wrapText="1"/>
    </xf>
    <xf numFmtId="0" fontId="1" fillId="4" borderId="0" xfId="0" applyFont="1" applyFill="1" applyBorder="1" applyAlignment="1" applyProtection="1">
      <alignment horizontal="center" vertical="center" wrapText="1"/>
    </xf>
    <xf numFmtId="0" fontId="1" fillId="4" borderId="11" xfId="0" applyFont="1" applyFill="1" applyBorder="1" applyAlignment="1" applyProtection="1">
      <alignment horizontal="center" vertical="center" wrapText="1"/>
    </xf>
    <xf numFmtId="0" fontId="1" fillId="4" borderId="6" xfId="0" applyFont="1" applyFill="1" applyBorder="1" applyAlignment="1" applyProtection="1">
      <alignment horizontal="center" vertical="center" wrapText="1"/>
    </xf>
    <xf numFmtId="0" fontId="1" fillId="4" borderId="7" xfId="0" applyFont="1" applyFill="1" applyBorder="1" applyAlignment="1" applyProtection="1">
      <alignment horizontal="center" vertical="center" wrapText="1"/>
    </xf>
    <xf numFmtId="0" fontId="1" fillId="4" borderId="12" xfId="0" applyFont="1" applyFill="1" applyBorder="1" applyAlignment="1" applyProtection="1">
      <alignment horizontal="center" vertical="center" wrapText="1"/>
    </xf>
    <xf numFmtId="0" fontId="1" fillId="3" borderId="8" xfId="0" applyFont="1" applyFill="1" applyBorder="1" applyAlignment="1" applyProtection="1">
      <alignment horizontal="center" vertical="center" wrapText="1"/>
    </xf>
    <xf numFmtId="0" fontId="1" fillId="3" borderId="9" xfId="0" applyFont="1" applyFill="1" applyBorder="1" applyAlignment="1" applyProtection="1">
      <alignment horizontal="center" vertical="center" wrapText="1"/>
    </xf>
    <xf numFmtId="0" fontId="1" fillId="3" borderId="5" xfId="0" applyFont="1" applyFill="1" applyBorder="1" applyAlignment="1" applyProtection="1">
      <alignment horizontal="center" vertical="center" wrapText="1"/>
    </xf>
    <xf numFmtId="0" fontId="1" fillId="3" borderId="0" xfId="0" applyFont="1" applyFill="1" applyBorder="1" applyAlignment="1" applyProtection="1">
      <alignment horizontal="center" vertical="center" wrapText="1"/>
    </xf>
    <xf numFmtId="0" fontId="1" fillId="3" borderId="6" xfId="0" applyFont="1" applyFill="1" applyBorder="1" applyAlignment="1" applyProtection="1">
      <alignment horizontal="center" vertical="center" wrapText="1"/>
    </xf>
    <xf numFmtId="0" fontId="1" fillId="3" borderId="7" xfId="0" applyFont="1" applyFill="1" applyBorder="1" applyAlignment="1" applyProtection="1">
      <alignment horizontal="center" vertical="center" wrapText="1"/>
    </xf>
    <xf numFmtId="0" fontId="3" fillId="3" borderId="10" xfId="0" applyFont="1" applyFill="1" applyBorder="1" applyAlignment="1" applyProtection="1">
      <alignment horizontal="center" vertical="center" wrapText="1"/>
    </xf>
    <xf numFmtId="0" fontId="3" fillId="3" borderId="11" xfId="0" applyFont="1" applyFill="1" applyBorder="1" applyAlignment="1" applyProtection="1">
      <alignment horizontal="center" vertical="center" wrapText="1"/>
    </xf>
    <xf numFmtId="0" fontId="3" fillId="3" borderId="12" xfId="0" applyFont="1" applyFill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left"/>
    </xf>
    <xf numFmtId="0" fontId="1" fillId="0" borderId="2" xfId="0" applyFont="1" applyBorder="1" applyAlignment="1" applyProtection="1">
      <alignment horizontal="left"/>
    </xf>
    <xf numFmtId="0" fontId="1" fillId="0" borderId="3" xfId="0" applyFont="1" applyBorder="1" applyAlignment="1" applyProtection="1">
      <alignment horizontal="left"/>
    </xf>
    <xf numFmtId="0" fontId="1" fillId="0" borderId="4" xfId="0" applyFont="1" applyBorder="1" applyAlignment="1" applyProtection="1">
      <alignment horizontal="left"/>
    </xf>
    <xf numFmtId="0" fontId="1" fillId="0" borderId="1" xfId="0" applyFont="1" applyBorder="1" applyAlignment="1" applyProtection="1">
      <alignment horizontal="center"/>
    </xf>
    <xf numFmtId="14" fontId="0" fillId="0" borderId="1" xfId="0" applyNumberFormat="1" applyFill="1" applyBorder="1" applyAlignment="1" applyProtection="1">
      <alignment horizontal="left" vertical="center"/>
    </xf>
    <xf numFmtId="0" fontId="0" fillId="5" borderId="1" xfId="0" applyFill="1" applyBorder="1" applyAlignment="1" applyProtection="1">
      <alignment horizontal="left" vertical="center" wrapText="1"/>
      <protection locked="0"/>
    </xf>
    <xf numFmtId="0" fontId="5" fillId="0" borderId="0" xfId="0" applyFont="1" applyFill="1" applyBorder="1" applyAlignment="1" applyProtection="1">
      <alignment horizontal="center"/>
    </xf>
    <xf numFmtId="0" fontId="1" fillId="0" borderId="1" xfId="0" applyFont="1" applyFill="1" applyBorder="1" applyAlignment="1" applyProtection="1">
      <alignment horizontal="left" vertical="center"/>
    </xf>
    <xf numFmtId="0" fontId="1" fillId="0" borderId="1" xfId="0" applyFont="1" applyBorder="1" applyAlignment="1" applyProtection="1">
      <alignment horizontal="left" vertical="center"/>
    </xf>
    <xf numFmtId="0" fontId="0" fillId="0" borderId="0" xfId="0" applyAlignment="1" applyProtection="1">
      <alignment horizontal="center"/>
    </xf>
  </cellXfs>
  <cellStyles count="1">
    <cellStyle name="Normal" xfId="0" builtinId="0"/>
  </cellStyles>
  <dxfs count="15"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theme="7" tint="0.79998168889431442"/>
        </patternFill>
      </fill>
    </dxf>
    <dxf>
      <font>
        <color theme="0"/>
      </font>
      <fill>
        <patternFill>
          <bgColor theme="8" tint="-0.499984740745262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 tint="-4.9989318521683403E-2"/>
      </font>
      <fill>
        <patternFill>
          <bgColor theme="0" tint="-0.14996795556505021"/>
        </patternFill>
      </fill>
    </dxf>
    <dxf>
      <font>
        <color theme="0" tint="-4.9989318521683403E-2"/>
      </font>
      <fill>
        <patternFill>
          <bgColor theme="0" tint="-0.14996795556505021"/>
        </patternFill>
      </fill>
    </dxf>
    <dxf>
      <font>
        <color theme="0" tint="-4.9989318521683403E-2"/>
      </font>
      <fill>
        <patternFill>
          <bgColor theme="0" tint="-0.14996795556505021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theme="7" tint="0.79998168889431442"/>
        </patternFill>
      </fill>
    </dxf>
    <dxf>
      <font>
        <color theme="0"/>
      </font>
      <fill>
        <patternFill>
          <bgColor theme="8" tint="-0.499984740745262"/>
        </patternFill>
      </fill>
    </dxf>
    <dxf>
      <font>
        <color theme="0"/>
      </font>
      <fill>
        <patternFill>
          <bgColor theme="5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19050</xdr:colOff>
      <xdr:row>4</xdr:row>
      <xdr:rowOff>0</xdr:rowOff>
    </xdr:to>
    <xdr:pic>
      <xdr:nvPicPr>
        <xdr:cNvPr id="2" name="2 Resim">
          <a:extLst>
            <a:ext uri="{FF2B5EF4-FFF2-40B4-BE49-F238E27FC236}">
              <a16:creationId xmlns:a16="http://schemas.microsoft.com/office/drawing/2014/main" id="{0B612300-1DE0-4A70-99B3-A951506D12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38250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DF7567-6689-4796-8DD3-C76B9E49C04B}">
  <sheetPr>
    <pageSetUpPr fitToPage="1"/>
  </sheetPr>
  <dimension ref="A1:AW263"/>
  <sheetViews>
    <sheetView showGridLines="0" tabSelected="1" zoomScaleNormal="100" workbookViewId="0">
      <selection activeCell="V8" sqref="V8:AH8"/>
    </sheetView>
  </sheetViews>
  <sheetFormatPr defaultRowHeight="15" x14ac:dyDescent="0.25"/>
  <cols>
    <col min="1" max="1" width="4.7109375" style="4" customWidth="1"/>
    <col min="2" max="2" width="12" style="10" bestFit="1" customWidth="1"/>
    <col min="3" max="3" width="28.42578125" style="4" bestFit="1" customWidth="1"/>
    <col min="4" max="34" width="3.5703125" style="4" customWidth="1"/>
    <col min="35" max="38" width="3.7109375" style="4" bestFit="1" customWidth="1"/>
    <col min="39" max="39" width="3.7109375" style="4" customWidth="1"/>
    <col min="40" max="45" width="4.28515625" style="4" customWidth="1"/>
    <col min="46" max="46" width="28.85546875" style="4" bestFit="1" customWidth="1"/>
    <col min="47" max="47" width="21" style="4" bestFit="1" customWidth="1"/>
    <col min="48" max="49" width="23" style="4" bestFit="1" customWidth="1"/>
    <col min="50" max="16384" width="9.140625" style="4"/>
  </cols>
  <sheetData>
    <row r="1" spans="1:49" ht="27.75" customHeight="1" x14ac:dyDescent="0.25">
      <c r="A1" s="58"/>
      <c r="B1" s="58"/>
      <c r="C1" s="55" t="s">
        <v>3</v>
      </c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  <c r="AB1" s="55"/>
      <c r="AC1" s="55"/>
      <c r="AD1" s="55"/>
      <c r="AE1" s="55"/>
      <c r="AF1" s="55"/>
      <c r="AG1" s="55"/>
      <c r="AH1" s="55"/>
    </row>
    <row r="2" spans="1:49" ht="27.75" customHeight="1" x14ac:dyDescent="0.25">
      <c r="A2" s="58"/>
      <c r="B2" s="58"/>
      <c r="C2" s="55" t="s">
        <v>4</v>
      </c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55"/>
      <c r="AF2" s="55"/>
      <c r="AG2" s="55"/>
      <c r="AH2" s="55"/>
    </row>
    <row r="3" spans="1:49" ht="15.75" x14ac:dyDescent="0.25">
      <c r="A3" s="58"/>
      <c r="B3" s="58"/>
      <c r="C3" s="55" t="s">
        <v>5</v>
      </c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  <c r="AA3" s="55"/>
      <c r="AB3" s="55"/>
      <c r="AC3" s="55"/>
      <c r="AD3" s="55"/>
      <c r="AE3" s="55"/>
      <c r="AF3" s="55"/>
      <c r="AG3" s="55"/>
      <c r="AH3" s="55"/>
    </row>
    <row r="4" spans="1:49" x14ac:dyDescent="0.25">
      <c r="A4" s="15"/>
      <c r="B4" s="5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</row>
    <row r="5" spans="1:49" x14ac:dyDescent="0.25">
      <c r="A5" s="57" t="s">
        <v>6</v>
      </c>
      <c r="B5" s="57"/>
      <c r="C5" s="57"/>
      <c r="D5" s="25">
        <f>VLOOKUP(V5,'Katılımcı Bilgileri'!K2:L13,2,FALSE)</f>
        <v>2025</v>
      </c>
      <c r="E5" s="25"/>
      <c r="F5" s="25"/>
      <c r="G5" s="25"/>
      <c r="H5" s="25"/>
      <c r="I5" s="25"/>
      <c r="J5" s="25"/>
      <c r="K5" s="25"/>
      <c r="L5" s="25"/>
      <c r="M5" s="25"/>
      <c r="N5" s="56" t="s">
        <v>7</v>
      </c>
      <c r="O5" s="56"/>
      <c r="P5" s="56"/>
      <c r="Q5" s="56"/>
      <c r="R5" s="56"/>
      <c r="S5" s="56"/>
      <c r="T5" s="56"/>
      <c r="U5" s="56"/>
      <c r="V5" s="24" t="s">
        <v>67</v>
      </c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</row>
    <row r="6" spans="1:49" x14ac:dyDescent="0.25">
      <c r="A6" s="57" t="s">
        <v>9</v>
      </c>
      <c r="B6" s="57"/>
      <c r="C6" s="57"/>
      <c r="D6" s="24">
        <v>12087</v>
      </c>
      <c r="E6" s="24"/>
      <c r="F6" s="24"/>
      <c r="G6" s="24"/>
      <c r="H6" s="24"/>
      <c r="I6" s="24"/>
      <c r="J6" s="24"/>
      <c r="K6" s="24"/>
      <c r="L6" s="24"/>
      <c r="M6" s="24"/>
      <c r="N6" s="56" t="s">
        <v>10</v>
      </c>
      <c r="O6" s="56"/>
      <c r="P6" s="56"/>
      <c r="Q6" s="56"/>
      <c r="R6" s="56"/>
      <c r="S6" s="56"/>
      <c r="T6" s="56"/>
      <c r="U6" s="56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</row>
    <row r="7" spans="1:49" x14ac:dyDescent="0.25">
      <c r="A7" s="57" t="s">
        <v>11</v>
      </c>
      <c r="B7" s="57"/>
      <c r="C7" s="57"/>
      <c r="D7" s="53">
        <v>45964</v>
      </c>
      <c r="E7" s="53"/>
      <c r="F7" s="53"/>
      <c r="G7" s="53"/>
      <c r="H7" s="53"/>
      <c r="I7" s="53"/>
      <c r="J7" s="53"/>
      <c r="K7" s="53"/>
      <c r="L7" s="53"/>
      <c r="M7" s="53"/>
      <c r="N7" s="56" t="s">
        <v>12</v>
      </c>
      <c r="O7" s="56"/>
      <c r="P7" s="56"/>
      <c r="Q7" s="56"/>
      <c r="R7" s="56"/>
      <c r="S7" s="56"/>
      <c r="T7" s="56"/>
      <c r="U7" s="56"/>
      <c r="V7" s="53">
        <v>46166</v>
      </c>
      <c r="W7" s="53"/>
      <c r="X7" s="53"/>
      <c r="Y7" s="53"/>
      <c r="Z7" s="53"/>
      <c r="AA7" s="53"/>
      <c r="AB7" s="53"/>
      <c r="AC7" s="53"/>
      <c r="AD7" s="53"/>
      <c r="AE7" s="53"/>
      <c r="AF7" s="53"/>
      <c r="AG7" s="53"/>
      <c r="AH7" s="53"/>
    </row>
    <row r="8" spans="1:49" ht="30" customHeight="1" x14ac:dyDescent="0.25">
      <c r="A8" s="57" t="s">
        <v>13</v>
      </c>
      <c r="B8" s="57"/>
      <c r="C8" s="57"/>
      <c r="D8" s="25" t="s">
        <v>4</v>
      </c>
      <c r="E8" s="25"/>
      <c r="F8" s="25"/>
      <c r="G8" s="25"/>
      <c r="H8" s="25"/>
      <c r="I8" s="25"/>
      <c r="J8" s="25"/>
      <c r="K8" s="25"/>
      <c r="L8" s="25"/>
      <c r="M8" s="25"/>
      <c r="N8" s="56" t="s">
        <v>16</v>
      </c>
      <c r="O8" s="56"/>
      <c r="P8" s="56"/>
      <c r="Q8" s="56"/>
      <c r="R8" s="56"/>
      <c r="S8" s="56"/>
      <c r="T8" s="56"/>
      <c r="U8" s="56"/>
      <c r="V8" s="54" t="s">
        <v>128</v>
      </c>
      <c r="W8" s="54"/>
      <c r="X8" s="54"/>
      <c r="Y8" s="54"/>
      <c r="Z8" s="54"/>
      <c r="AA8" s="54"/>
      <c r="AB8" s="54"/>
      <c r="AC8" s="54"/>
      <c r="AD8" s="54"/>
      <c r="AE8" s="54"/>
      <c r="AF8" s="54"/>
      <c r="AG8" s="54"/>
      <c r="AH8" s="54"/>
    </row>
    <row r="9" spans="1:49" x14ac:dyDescent="0.25">
      <c r="A9" s="7"/>
      <c r="B9" s="8"/>
      <c r="C9" s="9"/>
      <c r="D9" s="9"/>
      <c r="E9" s="9"/>
      <c r="F9" s="9"/>
      <c r="G9" s="9"/>
      <c r="H9" s="9"/>
      <c r="I9" s="9"/>
      <c r="J9" s="9"/>
      <c r="K9" s="9"/>
      <c r="L9" s="9"/>
    </row>
    <row r="10" spans="1:49" ht="15" customHeight="1" x14ac:dyDescent="0.25">
      <c r="D10" s="52" t="s">
        <v>15</v>
      </c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2"/>
      <c r="AG10" s="52"/>
      <c r="AH10" s="52"/>
      <c r="AI10" s="30" t="s">
        <v>8</v>
      </c>
      <c r="AJ10" s="31"/>
      <c r="AK10" s="31"/>
      <c r="AL10" s="31"/>
      <c r="AM10" s="32"/>
      <c r="AN10" s="39" t="s">
        <v>82</v>
      </c>
      <c r="AO10" s="40"/>
      <c r="AP10" s="40"/>
      <c r="AQ10" s="40"/>
      <c r="AR10" s="40"/>
      <c r="AS10" s="45" t="s">
        <v>81</v>
      </c>
      <c r="AT10" s="26" t="s">
        <v>103</v>
      </c>
      <c r="AU10" s="27"/>
      <c r="AV10" s="27"/>
      <c r="AW10" s="27"/>
    </row>
    <row r="11" spans="1:49" ht="55.5" customHeight="1" x14ac:dyDescent="0.25">
      <c r="A11" s="48" t="s">
        <v>14</v>
      </c>
      <c r="B11" s="48"/>
      <c r="C11" s="48"/>
      <c r="D11" s="11" t="str">
        <f>TEXT(D13,"GGGG")</f>
        <v>Cumartesi</v>
      </c>
      <c r="E11" s="11" t="str">
        <f t="shared" ref="E11:AH11" si="0">TEXT(E13,"GGGG")</f>
        <v>Pazar</v>
      </c>
      <c r="F11" s="11" t="str">
        <f t="shared" si="0"/>
        <v>Pazartesi</v>
      </c>
      <c r="G11" s="11" t="str">
        <f t="shared" si="0"/>
        <v>Salı</v>
      </c>
      <c r="H11" s="11" t="str">
        <f t="shared" si="0"/>
        <v>Çarşamba</v>
      </c>
      <c r="I11" s="11" t="str">
        <f t="shared" si="0"/>
        <v>Perşembe</v>
      </c>
      <c r="J11" s="11" t="str">
        <f t="shared" si="0"/>
        <v>Cuma</v>
      </c>
      <c r="K11" s="11" t="str">
        <f t="shared" si="0"/>
        <v>Cumartesi</v>
      </c>
      <c r="L11" s="11" t="str">
        <f t="shared" si="0"/>
        <v>Pazar</v>
      </c>
      <c r="M11" s="11" t="str">
        <f t="shared" si="0"/>
        <v>Pazartesi</v>
      </c>
      <c r="N11" s="11" t="str">
        <f t="shared" si="0"/>
        <v>Salı</v>
      </c>
      <c r="O11" s="11" t="str">
        <f t="shared" si="0"/>
        <v>Çarşamba</v>
      </c>
      <c r="P11" s="11" t="str">
        <f t="shared" si="0"/>
        <v>Perşembe</v>
      </c>
      <c r="Q11" s="11" t="str">
        <f t="shared" si="0"/>
        <v>Cuma</v>
      </c>
      <c r="R11" s="11" t="str">
        <f t="shared" si="0"/>
        <v>Cumartesi</v>
      </c>
      <c r="S11" s="11" t="str">
        <f t="shared" si="0"/>
        <v>Pazar</v>
      </c>
      <c r="T11" s="11" t="str">
        <f t="shared" si="0"/>
        <v>Pazartesi</v>
      </c>
      <c r="U11" s="11" t="str">
        <f t="shared" si="0"/>
        <v>Salı</v>
      </c>
      <c r="V11" s="11" t="str">
        <f t="shared" si="0"/>
        <v>Çarşamba</v>
      </c>
      <c r="W11" s="11" t="str">
        <f t="shared" si="0"/>
        <v>Perşembe</v>
      </c>
      <c r="X11" s="11" t="str">
        <f t="shared" si="0"/>
        <v>Cuma</v>
      </c>
      <c r="Y11" s="11" t="str">
        <f t="shared" si="0"/>
        <v>Cumartesi</v>
      </c>
      <c r="Z11" s="11" t="str">
        <f t="shared" si="0"/>
        <v>Pazar</v>
      </c>
      <c r="AA11" s="11" t="str">
        <f t="shared" si="0"/>
        <v>Pazartesi</v>
      </c>
      <c r="AB11" s="11" t="str">
        <f t="shared" si="0"/>
        <v>Salı</v>
      </c>
      <c r="AC11" s="11" t="str">
        <f t="shared" si="0"/>
        <v>Çarşamba</v>
      </c>
      <c r="AD11" s="11" t="str">
        <f t="shared" si="0"/>
        <v>Perşembe</v>
      </c>
      <c r="AE11" s="11" t="str">
        <f t="shared" si="0"/>
        <v>Cuma</v>
      </c>
      <c r="AF11" s="11" t="str">
        <f t="shared" si="0"/>
        <v>Cumartesi</v>
      </c>
      <c r="AG11" s="11" t="str">
        <f t="shared" si="0"/>
        <v>Pazar</v>
      </c>
      <c r="AH11" s="11" t="str">
        <f t="shared" si="0"/>
        <v/>
      </c>
      <c r="AI11" s="33"/>
      <c r="AJ11" s="34"/>
      <c r="AK11" s="34"/>
      <c r="AL11" s="34"/>
      <c r="AM11" s="35"/>
      <c r="AN11" s="41"/>
      <c r="AO11" s="42"/>
      <c r="AP11" s="42"/>
      <c r="AQ11" s="42"/>
      <c r="AR11" s="42"/>
      <c r="AS11" s="46"/>
      <c r="AT11" s="26"/>
      <c r="AU11" s="27"/>
      <c r="AV11" s="27"/>
      <c r="AW11" s="27"/>
    </row>
    <row r="12" spans="1:49" ht="18" customHeight="1" x14ac:dyDescent="0.25">
      <c r="A12" s="49" t="s">
        <v>55</v>
      </c>
      <c r="B12" s="50"/>
      <c r="C12" s="51"/>
      <c r="D12" s="12">
        <v>1</v>
      </c>
      <c r="E12" s="12">
        <f>IF(E13="","",IF(E11="Pazartesi",D12+1,D12))</f>
        <v>1</v>
      </c>
      <c r="F12" s="12">
        <f t="shared" ref="F12:AH12" si="1">IF(F13="","",IF(F11="Pazartesi",E12+1,E12))</f>
        <v>2</v>
      </c>
      <c r="G12" s="12">
        <f t="shared" si="1"/>
        <v>2</v>
      </c>
      <c r="H12" s="12">
        <f t="shared" si="1"/>
        <v>2</v>
      </c>
      <c r="I12" s="12">
        <f t="shared" si="1"/>
        <v>2</v>
      </c>
      <c r="J12" s="12">
        <f t="shared" si="1"/>
        <v>2</v>
      </c>
      <c r="K12" s="12">
        <f t="shared" si="1"/>
        <v>2</v>
      </c>
      <c r="L12" s="12">
        <f t="shared" si="1"/>
        <v>2</v>
      </c>
      <c r="M12" s="12">
        <f t="shared" si="1"/>
        <v>3</v>
      </c>
      <c r="N12" s="12">
        <f t="shared" si="1"/>
        <v>3</v>
      </c>
      <c r="O12" s="12">
        <f t="shared" si="1"/>
        <v>3</v>
      </c>
      <c r="P12" s="12">
        <f t="shared" si="1"/>
        <v>3</v>
      </c>
      <c r="Q12" s="12">
        <f t="shared" si="1"/>
        <v>3</v>
      </c>
      <c r="R12" s="12">
        <f t="shared" si="1"/>
        <v>3</v>
      </c>
      <c r="S12" s="12">
        <f t="shared" si="1"/>
        <v>3</v>
      </c>
      <c r="T12" s="12">
        <f t="shared" si="1"/>
        <v>4</v>
      </c>
      <c r="U12" s="12">
        <f t="shared" si="1"/>
        <v>4</v>
      </c>
      <c r="V12" s="12">
        <f t="shared" si="1"/>
        <v>4</v>
      </c>
      <c r="W12" s="12">
        <f t="shared" si="1"/>
        <v>4</v>
      </c>
      <c r="X12" s="12">
        <f t="shared" si="1"/>
        <v>4</v>
      </c>
      <c r="Y12" s="12">
        <f t="shared" si="1"/>
        <v>4</v>
      </c>
      <c r="Z12" s="12">
        <f t="shared" si="1"/>
        <v>4</v>
      </c>
      <c r="AA12" s="12">
        <f t="shared" si="1"/>
        <v>5</v>
      </c>
      <c r="AB12" s="12">
        <f t="shared" si="1"/>
        <v>5</v>
      </c>
      <c r="AC12" s="12">
        <f t="shared" si="1"/>
        <v>5</v>
      </c>
      <c r="AD12" s="12">
        <f t="shared" si="1"/>
        <v>5</v>
      </c>
      <c r="AE12" s="12">
        <f t="shared" si="1"/>
        <v>5</v>
      </c>
      <c r="AF12" s="12">
        <f t="shared" si="1"/>
        <v>5</v>
      </c>
      <c r="AG12" s="12">
        <f t="shared" si="1"/>
        <v>5</v>
      </c>
      <c r="AH12" s="12" t="str">
        <f t="shared" si="1"/>
        <v/>
      </c>
      <c r="AI12" s="36"/>
      <c r="AJ12" s="37"/>
      <c r="AK12" s="37"/>
      <c r="AL12" s="37"/>
      <c r="AM12" s="38"/>
      <c r="AN12" s="43"/>
      <c r="AO12" s="44"/>
      <c r="AP12" s="44"/>
      <c r="AQ12" s="44"/>
      <c r="AR12" s="44"/>
      <c r="AS12" s="47"/>
      <c r="AT12" s="28"/>
      <c r="AU12" s="29"/>
      <c r="AV12" s="29"/>
      <c r="AW12" s="29"/>
    </row>
    <row r="13" spans="1:49" ht="84.75" customHeight="1" x14ac:dyDescent="0.25">
      <c r="A13" s="16" t="s">
        <v>0</v>
      </c>
      <c r="B13" s="17" t="s">
        <v>1</v>
      </c>
      <c r="C13" s="16" t="s">
        <v>2</v>
      </c>
      <c r="D13" s="18">
        <f>VALUE(VLOOKUP(V5&amp;" "&amp;D5,'Katılımcı Bilgileri'!J2:O13,5,FALSE))</f>
        <v>45962</v>
      </c>
      <c r="E13" s="18">
        <f>VALUE(IFERROR(IF(D13+1-VLOOKUP($V$5&amp;" "&amp;$D$5,'Katılımcı Bilgileri'!$J$2:$O$13,6,FALSE)&lt;=0,D13+1,""),""))</f>
        <v>45963</v>
      </c>
      <c r="F13" s="18">
        <f>VALUE(IFERROR(IF(E13+1-VLOOKUP($V$5&amp;" "&amp;$D$5,'Katılımcı Bilgileri'!$J$2:$O$13,6,FALSE)&lt;=0,E13+1,""),""))</f>
        <v>45964</v>
      </c>
      <c r="G13" s="18">
        <f>VALUE(IFERROR(IF(F13+1-VLOOKUP($V$5&amp;" "&amp;$D$5,'Katılımcı Bilgileri'!$J$2:$O$13,6,FALSE)&lt;=0,F13+1,""),""))</f>
        <v>45965</v>
      </c>
      <c r="H13" s="18">
        <f>VALUE(IFERROR(IF(G13+1-VLOOKUP($V$5&amp;" "&amp;$D$5,'Katılımcı Bilgileri'!$J$2:$O$13,6,FALSE)&lt;=0,G13+1,""),""))</f>
        <v>45966</v>
      </c>
      <c r="I13" s="18">
        <f>VALUE(IFERROR(IF(H13+1-VLOOKUP($V$5&amp;" "&amp;$D$5,'Katılımcı Bilgileri'!$J$2:$O$13,6,FALSE)&lt;=0,H13+1,""),""))</f>
        <v>45967</v>
      </c>
      <c r="J13" s="18">
        <f>VALUE(IFERROR(IF(I13+1-VLOOKUP($V$5&amp;" "&amp;$D$5,'Katılımcı Bilgileri'!$J$2:$O$13,6,FALSE)&lt;=0,I13+1,""),""))</f>
        <v>45968</v>
      </c>
      <c r="K13" s="18">
        <f>VALUE(IFERROR(IF(J13+1-VLOOKUP($V$5&amp;" "&amp;$D$5,'Katılımcı Bilgileri'!$J$2:$O$13,6,FALSE)&lt;=0,J13+1,""),""))</f>
        <v>45969</v>
      </c>
      <c r="L13" s="18">
        <f>VALUE(IFERROR(IF(K13+1-VLOOKUP($V$5&amp;" "&amp;$D$5,'Katılımcı Bilgileri'!$J$2:$O$13,6,FALSE)&lt;=0,K13+1,""),""))</f>
        <v>45970</v>
      </c>
      <c r="M13" s="18">
        <f>VALUE(IFERROR(IF(L13+1-VLOOKUP($V$5&amp;" "&amp;$D$5,'Katılımcı Bilgileri'!$J$2:$O$13,6,FALSE)&lt;=0,L13+1,""),""))</f>
        <v>45971</v>
      </c>
      <c r="N13" s="18">
        <f>VALUE(IFERROR(IF(M13+1-VLOOKUP($V$5&amp;" "&amp;$D$5,'Katılımcı Bilgileri'!$J$2:$O$13,6,FALSE)&lt;=0,M13+1,""),""))</f>
        <v>45972</v>
      </c>
      <c r="O13" s="18">
        <f>VALUE(IFERROR(IF(N13+1-VLOOKUP($V$5&amp;" "&amp;$D$5,'Katılımcı Bilgileri'!$J$2:$O$13,6,FALSE)&lt;=0,N13+1,""),""))</f>
        <v>45973</v>
      </c>
      <c r="P13" s="18">
        <f>VALUE(IFERROR(IF(O13+1-VLOOKUP($V$5&amp;" "&amp;$D$5,'Katılımcı Bilgileri'!$J$2:$O$13,6,FALSE)&lt;=0,O13+1,""),""))</f>
        <v>45974</v>
      </c>
      <c r="Q13" s="18">
        <f>VALUE(IFERROR(IF(P13+1-VLOOKUP($V$5&amp;" "&amp;$D$5,'Katılımcı Bilgileri'!$J$2:$O$13,6,FALSE)&lt;=0,P13+1,""),""))</f>
        <v>45975</v>
      </c>
      <c r="R13" s="18">
        <f>VALUE(IFERROR(IF(Q13+1-VLOOKUP($V$5&amp;" "&amp;$D$5,'Katılımcı Bilgileri'!$J$2:$O$13,6,FALSE)&lt;=0,Q13+1,""),""))</f>
        <v>45976</v>
      </c>
      <c r="S13" s="18">
        <f>VALUE(IFERROR(IF(R13+1-VLOOKUP($V$5&amp;" "&amp;$D$5,'Katılımcı Bilgileri'!$J$2:$O$13,6,FALSE)&lt;=0,R13+1,""),""))</f>
        <v>45977</v>
      </c>
      <c r="T13" s="18">
        <f>VALUE(IFERROR(IF(S13+1-VLOOKUP($V$5&amp;" "&amp;$D$5,'Katılımcı Bilgileri'!$J$2:$O$13,6,FALSE)&lt;=0,S13+1,""),""))</f>
        <v>45978</v>
      </c>
      <c r="U13" s="18">
        <f>VALUE(IFERROR(IF(T13+1-VLOOKUP($V$5&amp;" "&amp;$D$5,'Katılımcı Bilgileri'!$J$2:$O$13,6,FALSE)&lt;=0,T13+1,""),""))</f>
        <v>45979</v>
      </c>
      <c r="V13" s="18">
        <f>VALUE(IFERROR(IF(U13+1-VLOOKUP($V$5&amp;" "&amp;$D$5,'Katılımcı Bilgileri'!$J$2:$O$13,6,FALSE)&lt;=0,U13+1,""),""))</f>
        <v>45980</v>
      </c>
      <c r="W13" s="18">
        <f>VALUE(IFERROR(IF(V13+1-VLOOKUP($V$5&amp;" "&amp;$D$5,'Katılımcı Bilgileri'!$J$2:$O$13,6,FALSE)&lt;=0,V13+1,""),""))</f>
        <v>45981</v>
      </c>
      <c r="X13" s="18">
        <f>VALUE(IFERROR(IF(W13+1-VLOOKUP($V$5&amp;" "&amp;$D$5,'Katılımcı Bilgileri'!$J$2:$O$13,6,FALSE)&lt;=0,W13+1,""),""))</f>
        <v>45982</v>
      </c>
      <c r="Y13" s="18">
        <f>VALUE(IFERROR(IF(X13+1-VLOOKUP($V$5&amp;" "&amp;$D$5,'Katılımcı Bilgileri'!$J$2:$O$13,6,FALSE)&lt;=0,X13+1,""),""))</f>
        <v>45983</v>
      </c>
      <c r="Z13" s="18">
        <f>VALUE(IFERROR(IF(Y13+1-VLOOKUP($V$5&amp;" "&amp;$D$5,'Katılımcı Bilgileri'!$J$2:$O$13,6,FALSE)&lt;=0,Y13+1,""),""))</f>
        <v>45984</v>
      </c>
      <c r="AA13" s="18">
        <f>VALUE(IFERROR(IF(Z13+1-VLOOKUP($V$5&amp;" "&amp;$D$5,'Katılımcı Bilgileri'!$J$2:$O$13,6,FALSE)&lt;=0,Z13+1,""),""))</f>
        <v>45985</v>
      </c>
      <c r="AB13" s="18">
        <f>VALUE(IFERROR(IF(AA13+1-VLOOKUP($V$5&amp;" "&amp;$D$5,'Katılımcı Bilgileri'!$J$2:$O$13,6,FALSE)&lt;=0,AA13+1,""),""))</f>
        <v>45986</v>
      </c>
      <c r="AC13" s="18">
        <f>VALUE(IFERROR(IF(AB13+1-VLOOKUP($V$5&amp;" "&amp;$D$5,'Katılımcı Bilgileri'!$J$2:$O$13,6,FALSE)&lt;=0,AB13+1,""),""))</f>
        <v>45987</v>
      </c>
      <c r="AD13" s="18">
        <f>IFERROR(IF(AC13+1-VLOOKUP($V$5&amp;" "&amp;$D$5,'Katılımcı Bilgileri'!$J$2:$O$13,6,FALSE)&lt;=0,AC13+1,""),"")</f>
        <v>45988</v>
      </c>
      <c r="AE13" s="18">
        <f>IFERROR(IF(AD13+1-VLOOKUP($V$5&amp;" "&amp;$D$5,'Katılımcı Bilgileri'!$J$2:$O$13,6,FALSE)&lt;=0,AD13+1,""),"")</f>
        <v>45989</v>
      </c>
      <c r="AF13" s="18">
        <f>IFERROR(IF(AE13+1-VLOOKUP($V$5&amp;" "&amp;$D$5,'Katılımcı Bilgileri'!$J$2:$O$13,6,FALSE)&lt;=0,AE13+1,""),"")</f>
        <v>45990</v>
      </c>
      <c r="AG13" s="18">
        <f>IFERROR(IF(AF13+1-VLOOKUP($V$5&amp;" "&amp;$D$5,'Katılımcı Bilgileri'!$J$2:$O$13,6,FALSE)&lt;=0,AF13+1,""),"")</f>
        <v>45991</v>
      </c>
      <c r="AH13" s="18" t="str">
        <f>IFERROR(IF(AG13+1-VLOOKUP($V$5&amp;" "&amp;$D$5,'Katılımcı Bilgileri'!$J$2:$O$13,6,FALSE)&lt;=0,AG13+1,""),"")</f>
        <v/>
      </c>
      <c r="AI13" s="19" t="s">
        <v>75</v>
      </c>
      <c r="AJ13" s="19" t="s">
        <v>76</v>
      </c>
      <c r="AK13" s="19" t="s">
        <v>77</v>
      </c>
      <c r="AL13" s="19" t="s">
        <v>74</v>
      </c>
      <c r="AM13" s="19" t="s">
        <v>104</v>
      </c>
      <c r="AN13" s="20" t="s">
        <v>108</v>
      </c>
      <c r="AO13" s="20" t="s">
        <v>78</v>
      </c>
      <c r="AP13" s="20" t="s">
        <v>79</v>
      </c>
      <c r="AQ13" s="20" t="s">
        <v>80</v>
      </c>
      <c r="AR13" s="20" t="str">
        <f>IF(MAX(D12:AH12)&gt;=5,"5.HAFTA","")</f>
        <v>5.HAFTA</v>
      </c>
      <c r="AS13" s="20" t="str">
        <f>IF(MAX(D12:AH12)&gt;=6,"6.HAFTA","")</f>
        <v/>
      </c>
      <c r="AT13" s="13" t="s">
        <v>106</v>
      </c>
      <c r="AU13" s="13" t="s">
        <v>101</v>
      </c>
      <c r="AV13" s="14" t="s">
        <v>102</v>
      </c>
      <c r="AW13" s="14" t="s">
        <v>105</v>
      </c>
    </row>
    <row r="14" spans="1:49" x14ac:dyDescent="0.25">
      <c r="A14" s="21">
        <v>1</v>
      </c>
      <c r="B14" s="22" t="str">
        <f>IFERROR(VLOOKUP(ROW()-13&amp;$V$8,'Katılımcı Bilgileri'!A:B,2,FALSE),"")</f>
        <v>26*******22</v>
      </c>
      <c r="C14" s="21" t="str">
        <f>IF(B14="","",VLOOKUP(A14&amp;$V$8,'Katılımcı Bilgileri'!A:C,3,FALSE))</f>
        <v>FURKAN DEMİR</v>
      </c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1">
        <f>IF(B14="","",COUNTIF(D14:AH14,"X"))</f>
        <v>0</v>
      </c>
      <c r="AJ14" s="21">
        <f>IF(B14="","",COUNTIF(D14:AH14,"İ"))</f>
        <v>0</v>
      </c>
      <c r="AK14" s="21">
        <f>IF(B14="","",COUNTIF(D14:AH14,"R"))</f>
        <v>0</v>
      </c>
      <c r="AL14" s="21">
        <f>IF(B14="","",COUNTIF(D14:AH14,"D"))</f>
        <v>0</v>
      </c>
      <c r="AM14" s="21">
        <f>IFERROR(IF(B14="","",AJ14+AK14+VLOOKUP(B14,'Katılımcı Bilgileri'!B:F,5,FALSE)),0)</f>
        <v>0</v>
      </c>
      <c r="AN14" s="21">
        <f>IFERROR(IF(B14="","",IF(AN13="","",COUNTIFS($D$12:$AH$12,1,D14:AH14,"&lt;&gt;")))+VLOOKUP(B14,'Katılımcı Bilgileri'!B:G,6,FALSE),"")</f>
        <v>0</v>
      </c>
      <c r="AO14" s="21">
        <f t="shared" ref="AO14" si="2">IF(B14="","",IF(AO13="","",COUNTIFS($D$12:$AH$12,2,D14:AH14,"&lt;&gt;")))</f>
        <v>0</v>
      </c>
      <c r="AP14" s="21">
        <f t="shared" ref="AP14" si="3">IF(B14="","",IF(AP13="","",COUNTIFS($D$12:$AH$12,3,D14:AH14,"&lt;&gt;")))</f>
        <v>0</v>
      </c>
      <c r="AQ14" s="21">
        <f t="shared" ref="AQ14" si="4">IF(B14="","",IF(AQ13="","",COUNTIFS($D$12:$AH$12,4,D14:AH14,"&lt;&gt;")))</f>
        <v>0</v>
      </c>
      <c r="AR14" s="21">
        <f t="shared" ref="AR14" si="5">IF(B14="","",IF(AR13="","",COUNTIFS($D$12:$AH$12,5,D14:AH14,"&lt;&gt;")))</f>
        <v>0</v>
      </c>
      <c r="AS14" s="21" t="str">
        <f t="shared" ref="AS14" si="6">IF(B14="","",IF(AS13="","",COUNTIFS($D$12:$AH$12,6,D14:AH14,"&lt;&gt;")))</f>
        <v/>
      </c>
      <c r="AT14" s="21" t="str">
        <f>IF(B14="","",IF(MAX(AN14:AS14)&gt;3,"HAFTA SAYILARINI KONTROL ET",IF(OR(AU14&lt;&gt;"",AV14&lt;&gt;"",AW14&lt;&gt;""),"KONTROL GEREKİYOR","VERİ GİRİŞİNDE SORUN YOK")))</f>
        <v>KONTROL GEREKİYOR</v>
      </c>
      <c r="AU14" s="21" t="str">
        <f>IF(B14="","",IF(SUM(AI14:AL14)=0,"VERİ GİRİŞİ YAPILMADI",""))</f>
        <v>VERİ GİRİŞİ YAPILMADI</v>
      </c>
      <c r="AV14" s="21" t="str">
        <f>IF(B14="","",IF(AL14&gt;0,"KİŞİNİN ÇIKIŞI VERİLMELİ",""))</f>
        <v/>
      </c>
      <c r="AW14" s="21" t="str">
        <f>IF(B14="","",IF(AM14&gt;10,"İZİN LİMİTİ DOLDU",""))</f>
        <v/>
      </c>
    </row>
    <row r="15" spans="1:49" x14ac:dyDescent="0.25">
      <c r="A15" s="21">
        <v>2</v>
      </c>
      <c r="B15" s="22" t="str">
        <f>IFERROR(VLOOKUP(ROW()-13&amp;$V$8,'Katılımcı Bilgileri'!A:B,2,FALSE),"")</f>
        <v>35*******12</v>
      </c>
      <c r="C15" s="21" t="str">
        <f>IF(B15="","",VLOOKUP(A15&amp;$V$8,'Katılımcı Bilgileri'!A:C,3,FALSE))</f>
        <v>MUSTAFA AYTAÇ</v>
      </c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1">
        <f t="shared" ref="AI15:AI78" si="7">IF(B15="","",COUNTIF(D15:AH15,"X"))</f>
        <v>0</v>
      </c>
      <c r="AJ15" s="21">
        <f t="shared" ref="AJ15:AJ78" si="8">IF(B15="","",COUNTIF(D15:AH15,"İ"))</f>
        <v>0</v>
      </c>
      <c r="AK15" s="21">
        <f t="shared" ref="AK15:AK78" si="9">IF(B15="","",COUNTIF(D15:AH15,"R"))</f>
        <v>0</v>
      </c>
      <c r="AL15" s="21">
        <f t="shared" ref="AL15:AL78" si="10">IF(B15="","",COUNTIF(D15:AH15,"D"))</f>
        <v>0</v>
      </c>
      <c r="AM15" s="21">
        <f>IFERROR(IF(B15="","",AJ15+AK15+VLOOKUP(B15,'Katılımcı Bilgileri'!B:F,5,FALSE)),0)</f>
        <v>0</v>
      </c>
      <c r="AN15" s="21">
        <f>IFERROR(IF(B15="","",IF(AN14="","",COUNTIFS($D$12:$AH$12,1,D15:AH15,"&lt;&gt;")))+VLOOKUP(B15,'Katılımcı Bilgileri'!B:G,6,FALSE),"")</f>
        <v>0</v>
      </c>
      <c r="AO15" s="21">
        <f t="shared" ref="AO15:AO78" si="11">IF(B15="","",IF(AO14="","",COUNTIFS($D$12:$AH$12,2,D15:AH15,"&lt;&gt;")))</f>
        <v>0</v>
      </c>
      <c r="AP15" s="21">
        <f t="shared" ref="AP15:AP78" si="12">IF(B15="","",IF(AP14="","",COUNTIFS($D$12:$AH$12,3,D15:AH15,"&lt;&gt;")))</f>
        <v>0</v>
      </c>
      <c r="AQ15" s="21">
        <f t="shared" ref="AQ15:AQ78" si="13">IF(B15="","",IF(AQ14="","",COUNTIFS($D$12:$AH$12,4,D15:AH15,"&lt;&gt;")))</f>
        <v>0</v>
      </c>
      <c r="AR15" s="21">
        <f t="shared" ref="AR15:AR78" si="14">IF(B15="","",IF(AR14="","",COUNTIFS($D$12:$AH$12,5,D15:AH15,"&lt;&gt;")))</f>
        <v>0</v>
      </c>
      <c r="AS15" s="21" t="str">
        <f t="shared" ref="AS15:AS78" si="15">IF(B15="","",IF(AS14="","",COUNTIFS($D$12:$AH$12,6,D15:AH15,"&lt;&gt;")))</f>
        <v/>
      </c>
      <c r="AT15" s="21" t="str">
        <f t="shared" ref="AT15:AT78" si="16">IF(B15="","",IF(MAX(AN15:AS15)&gt;3,"HAFTA SAYILARINI KONTROL ET",IF(OR(AU15&lt;&gt;"",AV15&lt;&gt;"",AW15&lt;&gt;""),"KONTROL GEREKİYOR","VERİ GİRİŞİNDE SORUN YOK")))</f>
        <v>KONTROL GEREKİYOR</v>
      </c>
      <c r="AU15" s="21" t="str">
        <f t="shared" ref="AU15:AU78" si="17">IF(B15="","",IF(SUM(AI15:AL15)=0,"VERİ GİRİŞİ YAPILMADI",""))</f>
        <v>VERİ GİRİŞİ YAPILMADI</v>
      </c>
      <c r="AV15" s="21" t="str">
        <f t="shared" ref="AV15:AV78" si="18">IF(B15="","",IF(AL15&gt;0,"KİŞİNİN ÇIKIŞI VERİLMELİ",""))</f>
        <v/>
      </c>
      <c r="AW15" s="21" t="str">
        <f t="shared" ref="AW15:AW78" si="19">IF(B15="","",IF(AM15&gt;10,"İZİN LİMİTİ DOLDU",""))</f>
        <v/>
      </c>
    </row>
    <row r="16" spans="1:49" x14ac:dyDescent="0.25">
      <c r="A16" s="21">
        <v>3</v>
      </c>
      <c r="B16" s="22" t="str">
        <f>IFERROR(VLOOKUP(ROW()-13&amp;$V$8,'Katılımcı Bilgileri'!A:B,2,FALSE),"")</f>
        <v>51*******96</v>
      </c>
      <c r="C16" s="21" t="str">
        <f>IF(B16="","",VLOOKUP(A16&amp;$V$8,'Katılımcı Bilgileri'!A:C,3,FALSE))</f>
        <v>GÜLSEMİN GÜZELTÜRK</v>
      </c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1">
        <f t="shared" si="7"/>
        <v>0</v>
      </c>
      <c r="AJ16" s="21">
        <f t="shared" si="8"/>
        <v>0</v>
      </c>
      <c r="AK16" s="21">
        <f t="shared" si="9"/>
        <v>0</v>
      </c>
      <c r="AL16" s="21">
        <f t="shared" si="10"/>
        <v>0</v>
      </c>
      <c r="AM16" s="21">
        <f>IFERROR(IF(B16="","",AJ16+AK16+VLOOKUP(B16,'Katılımcı Bilgileri'!B:F,5,FALSE)),0)</f>
        <v>0</v>
      </c>
      <c r="AN16" s="21">
        <f>IFERROR(IF(B16="","",IF(AN15="","",COUNTIFS($D$12:$AH$12,1,D16:AH16,"&lt;&gt;")))+VLOOKUP(B16,'Katılımcı Bilgileri'!B:G,6,FALSE),"")</f>
        <v>0</v>
      </c>
      <c r="AO16" s="21">
        <f t="shared" si="11"/>
        <v>0</v>
      </c>
      <c r="AP16" s="21">
        <f t="shared" si="12"/>
        <v>0</v>
      </c>
      <c r="AQ16" s="21">
        <f t="shared" si="13"/>
        <v>0</v>
      </c>
      <c r="AR16" s="21">
        <f t="shared" si="14"/>
        <v>0</v>
      </c>
      <c r="AS16" s="21" t="str">
        <f t="shared" si="15"/>
        <v/>
      </c>
      <c r="AT16" s="21" t="str">
        <f t="shared" si="16"/>
        <v>KONTROL GEREKİYOR</v>
      </c>
      <c r="AU16" s="21" t="str">
        <f t="shared" si="17"/>
        <v>VERİ GİRİŞİ YAPILMADI</v>
      </c>
      <c r="AV16" s="21" t="str">
        <f t="shared" si="18"/>
        <v/>
      </c>
      <c r="AW16" s="21" t="str">
        <f t="shared" si="19"/>
        <v/>
      </c>
    </row>
    <row r="17" spans="1:49" x14ac:dyDescent="0.25">
      <c r="A17" s="21">
        <v>4</v>
      </c>
      <c r="B17" s="22" t="str">
        <f>IFERROR(VLOOKUP(ROW()-13&amp;$V$8,'Katılımcı Bilgileri'!A:B,2,FALSE),"")</f>
        <v>18*******30</v>
      </c>
      <c r="C17" s="21" t="str">
        <f>IF(B17="","",VLOOKUP(A17&amp;$V$8,'Katılımcı Bilgileri'!A:C,3,FALSE))</f>
        <v>EMRE ÖZDEMİR</v>
      </c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1">
        <f t="shared" si="7"/>
        <v>0</v>
      </c>
      <c r="AJ17" s="21">
        <f t="shared" si="8"/>
        <v>0</v>
      </c>
      <c r="AK17" s="21">
        <f t="shared" si="9"/>
        <v>0</v>
      </c>
      <c r="AL17" s="21">
        <f t="shared" si="10"/>
        <v>0</v>
      </c>
      <c r="AM17" s="21">
        <f>IFERROR(IF(B17="","",AJ17+AK17+VLOOKUP(B17,'Katılımcı Bilgileri'!B:F,5,FALSE)),0)</f>
        <v>0</v>
      </c>
      <c r="AN17" s="21">
        <f>IFERROR(IF(B17="","",IF(AN16="","",COUNTIFS($D$12:$AH$12,1,D17:AH17,"&lt;&gt;")))+VLOOKUP(B17,'Katılımcı Bilgileri'!B:G,6,FALSE),"")</f>
        <v>0</v>
      </c>
      <c r="AO17" s="21">
        <f t="shared" si="11"/>
        <v>0</v>
      </c>
      <c r="AP17" s="21">
        <f t="shared" si="12"/>
        <v>0</v>
      </c>
      <c r="AQ17" s="21">
        <f t="shared" si="13"/>
        <v>0</v>
      </c>
      <c r="AR17" s="21">
        <f t="shared" si="14"/>
        <v>0</v>
      </c>
      <c r="AS17" s="21" t="str">
        <f t="shared" si="15"/>
        <v/>
      </c>
      <c r="AT17" s="21" t="str">
        <f t="shared" si="16"/>
        <v>KONTROL GEREKİYOR</v>
      </c>
      <c r="AU17" s="21" t="str">
        <f t="shared" si="17"/>
        <v>VERİ GİRİŞİ YAPILMADI</v>
      </c>
      <c r="AV17" s="21" t="str">
        <f t="shared" si="18"/>
        <v/>
      </c>
      <c r="AW17" s="21" t="str">
        <f t="shared" si="19"/>
        <v/>
      </c>
    </row>
    <row r="18" spans="1:49" x14ac:dyDescent="0.25">
      <c r="A18" s="21">
        <v>5</v>
      </c>
      <c r="B18" s="22" t="str">
        <f>IFERROR(VLOOKUP(ROW()-13&amp;$V$8,'Katılımcı Bilgileri'!A:B,2,FALSE),"")</f>
        <v>67*******68</v>
      </c>
      <c r="C18" s="21" t="str">
        <f>IF(B18="","",VLOOKUP(A18&amp;$V$8,'Katılımcı Bilgileri'!A:C,3,FALSE))</f>
        <v>EMİNE SERRA AVCI</v>
      </c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1">
        <f t="shared" si="7"/>
        <v>0</v>
      </c>
      <c r="AJ18" s="21">
        <f t="shared" si="8"/>
        <v>0</v>
      </c>
      <c r="AK18" s="21">
        <f t="shared" si="9"/>
        <v>0</v>
      </c>
      <c r="AL18" s="21">
        <f t="shared" si="10"/>
        <v>0</v>
      </c>
      <c r="AM18" s="21">
        <f>IFERROR(IF(B18="","",AJ18+AK18+VLOOKUP(B18,'Katılımcı Bilgileri'!B:F,5,FALSE)),0)</f>
        <v>0</v>
      </c>
      <c r="AN18" s="21">
        <f>IFERROR(IF(B18="","",IF(AN17="","",COUNTIFS($D$12:$AH$12,1,D18:AH18,"&lt;&gt;")))+VLOOKUP(B18,'Katılımcı Bilgileri'!B:G,6,FALSE),"")</f>
        <v>0</v>
      </c>
      <c r="AO18" s="21">
        <f t="shared" si="11"/>
        <v>0</v>
      </c>
      <c r="AP18" s="21">
        <f t="shared" si="12"/>
        <v>0</v>
      </c>
      <c r="AQ18" s="21">
        <f t="shared" si="13"/>
        <v>0</v>
      </c>
      <c r="AR18" s="21">
        <f t="shared" si="14"/>
        <v>0</v>
      </c>
      <c r="AS18" s="21" t="str">
        <f t="shared" si="15"/>
        <v/>
      </c>
      <c r="AT18" s="21" t="str">
        <f t="shared" si="16"/>
        <v>KONTROL GEREKİYOR</v>
      </c>
      <c r="AU18" s="21" t="str">
        <f t="shared" si="17"/>
        <v>VERİ GİRİŞİ YAPILMADI</v>
      </c>
      <c r="AV18" s="21" t="str">
        <f t="shared" si="18"/>
        <v/>
      </c>
      <c r="AW18" s="21" t="str">
        <f t="shared" si="19"/>
        <v/>
      </c>
    </row>
    <row r="19" spans="1:49" x14ac:dyDescent="0.25">
      <c r="A19" s="21">
        <v>6</v>
      </c>
      <c r="B19" s="22" t="str">
        <f>IFERROR(VLOOKUP(ROW()-13&amp;$V$8,'Katılımcı Bilgileri'!A:B,2,FALSE),"")</f>
        <v>53*******32</v>
      </c>
      <c r="C19" s="21" t="str">
        <f>IF(B19="","",VLOOKUP(A19&amp;$V$8,'Katılımcı Bilgileri'!A:C,3,FALSE))</f>
        <v>İREM KALENDER</v>
      </c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1">
        <f t="shared" si="7"/>
        <v>0</v>
      </c>
      <c r="AJ19" s="21">
        <f t="shared" si="8"/>
        <v>0</v>
      </c>
      <c r="AK19" s="21">
        <f t="shared" si="9"/>
        <v>0</v>
      </c>
      <c r="AL19" s="21">
        <f t="shared" si="10"/>
        <v>0</v>
      </c>
      <c r="AM19" s="21">
        <f>IFERROR(IF(B19="","",AJ19+AK19+VLOOKUP(B19,'Katılımcı Bilgileri'!B:F,5,FALSE)),0)</f>
        <v>0</v>
      </c>
      <c r="AN19" s="21">
        <f>IFERROR(IF(B19="","",IF(AN18="","",COUNTIFS($D$12:$AH$12,1,D19:AH19,"&lt;&gt;")))+VLOOKUP(B19,'Katılımcı Bilgileri'!B:G,6,FALSE),"")</f>
        <v>0</v>
      </c>
      <c r="AO19" s="21">
        <f t="shared" si="11"/>
        <v>0</v>
      </c>
      <c r="AP19" s="21">
        <f t="shared" si="12"/>
        <v>0</v>
      </c>
      <c r="AQ19" s="21">
        <f t="shared" si="13"/>
        <v>0</v>
      </c>
      <c r="AR19" s="21">
        <f t="shared" si="14"/>
        <v>0</v>
      </c>
      <c r="AS19" s="21" t="str">
        <f t="shared" si="15"/>
        <v/>
      </c>
      <c r="AT19" s="21" t="str">
        <f t="shared" si="16"/>
        <v>KONTROL GEREKİYOR</v>
      </c>
      <c r="AU19" s="21" t="str">
        <f t="shared" si="17"/>
        <v>VERİ GİRİŞİ YAPILMADI</v>
      </c>
      <c r="AV19" s="21" t="str">
        <f t="shared" si="18"/>
        <v/>
      </c>
      <c r="AW19" s="21" t="str">
        <f t="shared" si="19"/>
        <v/>
      </c>
    </row>
    <row r="20" spans="1:49" x14ac:dyDescent="0.25">
      <c r="A20" s="21">
        <v>7</v>
      </c>
      <c r="B20" s="22" t="str">
        <f>IFERROR(VLOOKUP(ROW()-13&amp;$V$8,'Katılımcı Bilgileri'!A:B,2,FALSE),"")</f>
        <v>35*******16</v>
      </c>
      <c r="C20" s="21" t="str">
        <f>IF(B20="","",VLOOKUP(A20&amp;$V$8,'Katılımcı Bilgileri'!A:C,3,FALSE))</f>
        <v>ÖMER UFUK NAYIR</v>
      </c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1">
        <f t="shared" si="7"/>
        <v>0</v>
      </c>
      <c r="AJ20" s="21">
        <f t="shared" si="8"/>
        <v>0</v>
      </c>
      <c r="AK20" s="21">
        <f t="shared" si="9"/>
        <v>0</v>
      </c>
      <c r="AL20" s="21">
        <f t="shared" si="10"/>
        <v>0</v>
      </c>
      <c r="AM20" s="21">
        <f>IFERROR(IF(B20="","",AJ20+AK20+VLOOKUP(B20,'Katılımcı Bilgileri'!B:F,5,FALSE)),0)</f>
        <v>0</v>
      </c>
      <c r="AN20" s="21">
        <f>IFERROR(IF(B20="","",IF(AN19="","",COUNTIFS($D$12:$AH$12,1,D20:AH20,"&lt;&gt;")))+VLOOKUP(B20,'Katılımcı Bilgileri'!B:G,6,FALSE),"")</f>
        <v>0</v>
      </c>
      <c r="AO20" s="21">
        <f t="shared" si="11"/>
        <v>0</v>
      </c>
      <c r="AP20" s="21">
        <f t="shared" si="12"/>
        <v>0</v>
      </c>
      <c r="AQ20" s="21">
        <f t="shared" si="13"/>
        <v>0</v>
      </c>
      <c r="AR20" s="21">
        <f t="shared" si="14"/>
        <v>0</v>
      </c>
      <c r="AS20" s="21" t="str">
        <f t="shared" si="15"/>
        <v/>
      </c>
      <c r="AT20" s="21" t="str">
        <f t="shared" si="16"/>
        <v>KONTROL GEREKİYOR</v>
      </c>
      <c r="AU20" s="21" t="str">
        <f t="shared" si="17"/>
        <v>VERİ GİRİŞİ YAPILMADI</v>
      </c>
      <c r="AV20" s="21" t="str">
        <f t="shared" si="18"/>
        <v/>
      </c>
      <c r="AW20" s="21" t="str">
        <f t="shared" si="19"/>
        <v/>
      </c>
    </row>
    <row r="21" spans="1:49" x14ac:dyDescent="0.25">
      <c r="A21" s="21">
        <v>8</v>
      </c>
      <c r="B21" s="22" t="str">
        <f>IFERROR(VLOOKUP(ROW()-13&amp;$V$8,'Katılımcı Bilgileri'!A:B,2,FALSE),"")</f>
        <v>12*******40</v>
      </c>
      <c r="C21" s="21" t="str">
        <f>IF(B21="","",VLOOKUP(A21&amp;$V$8,'Katılımcı Bilgileri'!A:C,3,FALSE))</f>
        <v>ŞEYMA ÖZKAN</v>
      </c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1">
        <f t="shared" si="7"/>
        <v>0</v>
      </c>
      <c r="AJ21" s="21">
        <f t="shared" si="8"/>
        <v>0</v>
      </c>
      <c r="AK21" s="21">
        <f t="shared" si="9"/>
        <v>0</v>
      </c>
      <c r="AL21" s="21">
        <f t="shared" si="10"/>
        <v>0</v>
      </c>
      <c r="AM21" s="21">
        <f>IFERROR(IF(B21="","",AJ21+AK21+VLOOKUP(B21,'Katılımcı Bilgileri'!B:F,5,FALSE)),0)</f>
        <v>0</v>
      </c>
      <c r="AN21" s="21">
        <f>IFERROR(IF(B21="","",IF(AN20="","",COUNTIFS($D$12:$AH$12,1,D21:AH21,"&lt;&gt;")))+VLOOKUP(B21,'Katılımcı Bilgileri'!B:G,6,FALSE),"")</f>
        <v>0</v>
      </c>
      <c r="AO21" s="21">
        <f t="shared" si="11"/>
        <v>0</v>
      </c>
      <c r="AP21" s="21">
        <f t="shared" si="12"/>
        <v>0</v>
      </c>
      <c r="AQ21" s="21">
        <f t="shared" si="13"/>
        <v>0</v>
      </c>
      <c r="AR21" s="21">
        <f t="shared" si="14"/>
        <v>0</v>
      </c>
      <c r="AS21" s="21" t="str">
        <f t="shared" si="15"/>
        <v/>
      </c>
      <c r="AT21" s="21" t="str">
        <f t="shared" si="16"/>
        <v>KONTROL GEREKİYOR</v>
      </c>
      <c r="AU21" s="21" t="str">
        <f t="shared" si="17"/>
        <v>VERİ GİRİŞİ YAPILMADI</v>
      </c>
      <c r="AV21" s="21" t="str">
        <f t="shared" si="18"/>
        <v/>
      </c>
      <c r="AW21" s="21" t="str">
        <f t="shared" si="19"/>
        <v/>
      </c>
    </row>
    <row r="22" spans="1:49" x14ac:dyDescent="0.25">
      <c r="A22" s="21">
        <v>9</v>
      </c>
      <c r="B22" s="22" t="str">
        <f>IFERROR(VLOOKUP(ROW()-13&amp;$V$8,'Katılımcı Bilgileri'!A:B,2,FALSE),"")</f>
        <v>41*******24</v>
      </c>
      <c r="C22" s="21" t="str">
        <f>IF(B22="","",VLOOKUP(A22&amp;$V$8,'Katılımcı Bilgileri'!A:C,3,FALSE))</f>
        <v>EMİRHAN ERTUNÇ</v>
      </c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1">
        <f t="shared" si="7"/>
        <v>0</v>
      </c>
      <c r="AJ22" s="21">
        <f t="shared" si="8"/>
        <v>0</v>
      </c>
      <c r="AK22" s="21">
        <f t="shared" si="9"/>
        <v>0</v>
      </c>
      <c r="AL22" s="21">
        <f t="shared" si="10"/>
        <v>0</v>
      </c>
      <c r="AM22" s="21">
        <f>IFERROR(IF(B22="","",AJ22+AK22+VLOOKUP(B22,'Katılımcı Bilgileri'!B:F,5,FALSE)),0)</f>
        <v>0</v>
      </c>
      <c r="AN22" s="21">
        <f>IFERROR(IF(B22="","",IF(AN21="","",COUNTIFS($D$12:$AH$12,1,D22:AH22,"&lt;&gt;")))+VLOOKUP(B22,'Katılımcı Bilgileri'!B:G,6,FALSE),"")</f>
        <v>0</v>
      </c>
      <c r="AO22" s="21">
        <f t="shared" si="11"/>
        <v>0</v>
      </c>
      <c r="AP22" s="21">
        <f t="shared" si="12"/>
        <v>0</v>
      </c>
      <c r="AQ22" s="21">
        <f t="shared" si="13"/>
        <v>0</v>
      </c>
      <c r="AR22" s="21">
        <f t="shared" si="14"/>
        <v>0</v>
      </c>
      <c r="AS22" s="21" t="str">
        <f t="shared" si="15"/>
        <v/>
      </c>
      <c r="AT22" s="21" t="str">
        <f t="shared" si="16"/>
        <v>KONTROL GEREKİYOR</v>
      </c>
      <c r="AU22" s="21" t="str">
        <f t="shared" si="17"/>
        <v>VERİ GİRİŞİ YAPILMADI</v>
      </c>
      <c r="AV22" s="21" t="str">
        <f t="shared" si="18"/>
        <v/>
      </c>
      <c r="AW22" s="21" t="str">
        <f t="shared" si="19"/>
        <v/>
      </c>
    </row>
    <row r="23" spans="1:49" x14ac:dyDescent="0.25">
      <c r="A23" s="21">
        <v>10</v>
      </c>
      <c r="B23" s="22" t="str">
        <f>IFERROR(VLOOKUP(ROW()-13&amp;$V$8,'Katılımcı Bilgileri'!A:B,2,FALSE),"")</f>
        <v>47*******10</v>
      </c>
      <c r="C23" s="21" t="str">
        <f>IF(B23="","",VLOOKUP(A23&amp;$V$8,'Katılımcı Bilgileri'!A:C,3,FALSE))</f>
        <v>ENES MERT KÖKMEN</v>
      </c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1">
        <f t="shared" si="7"/>
        <v>0</v>
      </c>
      <c r="AJ23" s="21">
        <f t="shared" si="8"/>
        <v>0</v>
      </c>
      <c r="AK23" s="21">
        <f t="shared" si="9"/>
        <v>0</v>
      </c>
      <c r="AL23" s="21">
        <f t="shared" si="10"/>
        <v>0</v>
      </c>
      <c r="AM23" s="21">
        <f>IFERROR(IF(B23="","",AJ23+AK23+VLOOKUP(B23,'Katılımcı Bilgileri'!B:F,5,FALSE)),0)</f>
        <v>0</v>
      </c>
      <c r="AN23" s="21">
        <f>IFERROR(IF(B23="","",IF(AN22="","",COUNTIFS($D$12:$AH$12,1,D23:AH23,"&lt;&gt;")))+VLOOKUP(B23,'Katılımcı Bilgileri'!B:G,6,FALSE),"")</f>
        <v>0</v>
      </c>
      <c r="AO23" s="21">
        <f t="shared" si="11"/>
        <v>0</v>
      </c>
      <c r="AP23" s="21">
        <f t="shared" si="12"/>
        <v>0</v>
      </c>
      <c r="AQ23" s="21">
        <f t="shared" si="13"/>
        <v>0</v>
      </c>
      <c r="AR23" s="21">
        <f t="shared" si="14"/>
        <v>0</v>
      </c>
      <c r="AS23" s="21" t="str">
        <f t="shared" si="15"/>
        <v/>
      </c>
      <c r="AT23" s="21" t="str">
        <f t="shared" si="16"/>
        <v>KONTROL GEREKİYOR</v>
      </c>
      <c r="AU23" s="21" t="str">
        <f t="shared" si="17"/>
        <v>VERİ GİRİŞİ YAPILMADI</v>
      </c>
      <c r="AV23" s="21" t="str">
        <f t="shared" si="18"/>
        <v/>
      </c>
      <c r="AW23" s="21" t="str">
        <f t="shared" si="19"/>
        <v/>
      </c>
    </row>
    <row r="24" spans="1:49" x14ac:dyDescent="0.25">
      <c r="A24" s="21">
        <v>11</v>
      </c>
      <c r="B24" s="22" t="str">
        <f>IFERROR(VLOOKUP(ROW()-13&amp;$V$8,'Katılımcı Bilgileri'!A:B,2,FALSE),"")</f>
        <v>32*******76</v>
      </c>
      <c r="C24" s="21" t="str">
        <f>IF(B24="","",VLOOKUP(A24&amp;$V$8,'Katılımcı Bilgileri'!A:C,3,FALSE))</f>
        <v>ENES YAHŞİ</v>
      </c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1">
        <f t="shared" si="7"/>
        <v>0</v>
      </c>
      <c r="AJ24" s="21">
        <f t="shared" si="8"/>
        <v>0</v>
      </c>
      <c r="AK24" s="21">
        <f t="shared" si="9"/>
        <v>0</v>
      </c>
      <c r="AL24" s="21">
        <f t="shared" si="10"/>
        <v>0</v>
      </c>
      <c r="AM24" s="21">
        <f>IFERROR(IF(B24="","",AJ24+AK24+VLOOKUP(B24,'Katılımcı Bilgileri'!B:F,5,FALSE)),0)</f>
        <v>0</v>
      </c>
      <c r="AN24" s="21">
        <f>IFERROR(IF(B24="","",IF(AN23="","",COUNTIFS($D$12:$AH$12,1,D24:AH24,"&lt;&gt;")))+VLOOKUP(B24,'Katılımcı Bilgileri'!B:G,6,FALSE),"")</f>
        <v>0</v>
      </c>
      <c r="AO24" s="21">
        <f t="shared" si="11"/>
        <v>0</v>
      </c>
      <c r="AP24" s="21">
        <f t="shared" si="12"/>
        <v>0</v>
      </c>
      <c r="AQ24" s="21">
        <f t="shared" si="13"/>
        <v>0</v>
      </c>
      <c r="AR24" s="21">
        <f t="shared" si="14"/>
        <v>0</v>
      </c>
      <c r="AS24" s="21" t="str">
        <f t="shared" si="15"/>
        <v/>
      </c>
      <c r="AT24" s="21" t="str">
        <f t="shared" si="16"/>
        <v>KONTROL GEREKİYOR</v>
      </c>
      <c r="AU24" s="21" t="str">
        <f t="shared" si="17"/>
        <v>VERİ GİRİŞİ YAPILMADI</v>
      </c>
      <c r="AV24" s="21" t="str">
        <f t="shared" si="18"/>
        <v/>
      </c>
      <c r="AW24" s="21" t="str">
        <f t="shared" si="19"/>
        <v/>
      </c>
    </row>
    <row r="25" spans="1:49" x14ac:dyDescent="0.25">
      <c r="A25" s="21">
        <v>12</v>
      </c>
      <c r="B25" s="22" t="str">
        <f>IFERROR(VLOOKUP(ROW()-13&amp;$V$8,'Katılımcı Bilgileri'!A:B,2,FALSE),"")</f>
        <v>24*******94</v>
      </c>
      <c r="C25" s="21" t="str">
        <f>IF(B25="","",VLOOKUP(A25&amp;$V$8,'Katılımcı Bilgileri'!A:C,3,FALSE))</f>
        <v>KÜBRA ASLANKILIÇ</v>
      </c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1">
        <f t="shared" si="7"/>
        <v>0</v>
      </c>
      <c r="AJ25" s="21">
        <f t="shared" si="8"/>
        <v>0</v>
      </c>
      <c r="AK25" s="21">
        <f t="shared" si="9"/>
        <v>0</v>
      </c>
      <c r="AL25" s="21">
        <f t="shared" si="10"/>
        <v>0</v>
      </c>
      <c r="AM25" s="21">
        <f>IFERROR(IF(B25="","",AJ25+AK25+VLOOKUP(B25,'Katılımcı Bilgileri'!B:F,5,FALSE)),0)</f>
        <v>0</v>
      </c>
      <c r="AN25" s="21">
        <f>IFERROR(IF(B25="","",IF(AN24="","",COUNTIFS($D$12:$AH$12,1,D25:AH25,"&lt;&gt;")))+VLOOKUP(B25,'Katılımcı Bilgileri'!B:G,6,FALSE),"")</f>
        <v>0</v>
      </c>
      <c r="AO25" s="21">
        <f t="shared" si="11"/>
        <v>0</v>
      </c>
      <c r="AP25" s="21">
        <f t="shared" si="12"/>
        <v>0</v>
      </c>
      <c r="AQ25" s="21">
        <f t="shared" si="13"/>
        <v>0</v>
      </c>
      <c r="AR25" s="21">
        <f t="shared" si="14"/>
        <v>0</v>
      </c>
      <c r="AS25" s="21" t="str">
        <f t="shared" si="15"/>
        <v/>
      </c>
      <c r="AT25" s="21" t="str">
        <f t="shared" si="16"/>
        <v>KONTROL GEREKİYOR</v>
      </c>
      <c r="AU25" s="21" t="str">
        <f t="shared" si="17"/>
        <v>VERİ GİRİŞİ YAPILMADI</v>
      </c>
      <c r="AV25" s="21" t="str">
        <f t="shared" si="18"/>
        <v/>
      </c>
      <c r="AW25" s="21" t="str">
        <f t="shared" si="19"/>
        <v/>
      </c>
    </row>
    <row r="26" spans="1:49" x14ac:dyDescent="0.25">
      <c r="A26" s="21">
        <v>13</v>
      </c>
      <c r="B26" s="22" t="str">
        <f>IFERROR(VLOOKUP(ROW()-13&amp;$V$8,'Katılımcı Bilgileri'!A:B,2,FALSE),"")</f>
        <v>14*******86</v>
      </c>
      <c r="C26" s="21" t="str">
        <f>IF(B26="","",VLOOKUP(A26&amp;$V$8,'Katılımcı Bilgileri'!A:C,3,FALSE))</f>
        <v>HASAN ALİ AYDIN</v>
      </c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1">
        <f t="shared" si="7"/>
        <v>0</v>
      </c>
      <c r="AJ26" s="21">
        <f t="shared" si="8"/>
        <v>0</v>
      </c>
      <c r="AK26" s="21">
        <f t="shared" si="9"/>
        <v>0</v>
      </c>
      <c r="AL26" s="21">
        <f t="shared" si="10"/>
        <v>0</v>
      </c>
      <c r="AM26" s="21">
        <f>IFERROR(IF(B26="","",AJ26+AK26+VLOOKUP(B26,'Katılımcı Bilgileri'!B:F,5,FALSE)),0)</f>
        <v>0</v>
      </c>
      <c r="AN26" s="21">
        <f>IFERROR(IF(B26="","",IF(AN25="","",COUNTIFS($D$12:$AH$12,1,D26:AH26,"&lt;&gt;")))+VLOOKUP(B26,'Katılımcı Bilgileri'!B:G,6,FALSE),"")</f>
        <v>0</v>
      </c>
      <c r="AO26" s="21">
        <f t="shared" si="11"/>
        <v>0</v>
      </c>
      <c r="AP26" s="21">
        <f t="shared" si="12"/>
        <v>0</v>
      </c>
      <c r="AQ26" s="21">
        <f t="shared" si="13"/>
        <v>0</v>
      </c>
      <c r="AR26" s="21">
        <f t="shared" si="14"/>
        <v>0</v>
      </c>
      <c r="AS26" s="21" t="str">
        <f t="shared" si="15"/>
        <v/>
      </c>
      <c r="AT26" s="21" t="str">
        <f t="shared" si="16"/>
        <v>KONTROL GEREKİYOR</v>
      </c>
      <c r="AU26" s="21" t="str">
        <f t="shared" si="17"/>
        <v>VERİ GİRİŞİ YAPILMADI</v>
      </c>
      <c r="AV26" s="21" t="str">
        <f t="shared" si="18"/>
        <v/>
      </c>
      <c r="AW26" s="21" t="str">
        <f t="shared" si="19"/>
        <v/>
      </c>
    </row>
    <row r="27" spans="1:49" x14ac:dyDescent="0.25">
      <c r="A27" s="21">
        <v>14</v>
      </c>
      <c r="B27" s="22" t="str">
        <f>IFERROR(VLOOKUP(ROW()-13&amp;$V$8,'Katılımcı Bilgileri'!A:B,2,FALSE),"")</f>
        <v>14*******68</v>
      </c>
      <c r="C27" s="21" t="str">
        <f>IF(B27="","",VLOOKUP(A27&amp;$V$8,'Katılımcı Bilgileri'!A:C,3,FALSE))</f>
        <v>HASAN EFE BAŞKÖY</v>
      </c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1">
        <f t="shared" si="7"/>
        <v>0</v>
      </c>
      <c r="AJ27" s="21">
        <f t="shared" si="8"/>
        <v>0</v>
      </c>
      <c r="AK27" s="21">
        <f t="shared" si="9"/>
        <v>0</v>
      </c>
      <c r="AL27" s="21">
        <f t="shared" si="10"/>
        <v>0</v>
      </c>
      <c r="AM27" s="21">
        <f>IFERROR(IF(B27="","",AJ27+AK27+VLOOKUP(B27,'Katılımcı Bilgileri'!B:F,5,FALSE)),0)</f>
        <v>0</v>
      </c>
      <c r="AN27" s="21">
        <f>IFERROR(IF(B27="","",IF(AN26="","",COUNTIFS($D$12:$AH$12,1,D27:AH27,"&lt;&gt;")))+VLOOKUP(B27,'Katılımcı Bilgileri'!B:G,6,FALSE),"")</f>
        <v>0</v>
      </c>
      <c r="AO27" s="21">
        <f t="shared" si="11"/>
        <v>0</v>
      </c>
      <c r="AP27" s="21">
        <f t="shared" si="12"/>
        <v>0</v>
      </c>
      <c r="AQ27" s="21">
        <f t="shared" si="13"/>
        <v>0</v>
      </c>
      <c r="AR27" s="21">
        <f t="shared" si="14"/>
        <v>0</v>
      </c>
      <c r="AS27" s="21" t="str">
        <f t="shared" si="15"/>
        <v/>
      </c>
      <c r="AT27" s="21" t="str">
        <f t="shared" si="16"/>
        <v>KONTROL GEREKİYOR</v>
      </c>
      <c r="AU27" s="21" t="str">
        <f t="shared" si="17"/>
        <v>VERİ GİRİŞİ YAPILMADI</v>
      </c>
      <c r="AV27" s="21" t="str">
        <f t="shared" si="18"/>
        <v/>
      </c>
      <c r="AW27" s="21" t="str">
        <f t="shared" si="19"/>
        <v/>
      </c>
    </row>
    <row r="28" spans="1:49" x14ac:dyDescent="0.25">
      <c r="A28" s="21">
        <v>15</v>
      </c>
      <c r="B28" s="22" t="str">
        <f>IFERROR(VLOOKUP(ROW()-13&amp;$V$8,'Katılımcı Bilgileri'!A:B,2,FALSE),"")</f>
        <v>44*******78</v>
      </c>
      <c r="C28" s="21" t="str">
        <f>IF(B28="","",VLOOKUP(A28&amp;$V$8,'Katılımcı Bilgileri'!A:C,3,FALSE))</f>
        <v>MUHAMMET ÇİFTCİBAŞI</v>
      </c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1">
        <f t="shared" si="7"/>
        <v>0</v>
      </c>
      <c r="AJ28" s="21">
        <f t="shared" si="8"/>
        <v>0</v>
      </c>
      <c r="AK28" s="21">
        <f t="shared" si="9"/>
        <v>0</v>
      </c>
      <c r="AL28" s="21">
        <f t="shared" si="10"/>
        <v>0</v>
      </c>
      <c r="AM28" s="21">
        <f>IFERROR(IF(B28="","",AJ28+AK28+VLOOKUP(B28,'Katılımcı Bilgileri'!B:F,5,FALSE)),0)</f>
        <v>0</v>
      </c>
      <c r="AN28" s="21">
        <f>IFERROR(IF(B28="","",IF(AN27="","",COUNTIFS($D$12:$AH$12,1,D28:AH28,"&lt;&gt;")))+VLOOKUP(B28,'Katılımcı Bilgileri'!B:G,6,FALSE),"")</f>
        <v>0</v>
      </c>
      <c r="AO28" s="21">
        <f t="shared" si="11"/>
        <v>0</v>
      </c>
      <c r="AP28" s="21">
        <f t="shared" si="12"/>
        <v>0</v>
      </c>
      <c r="AQ28" s="21">
        <f t="shared" si="13"/>
        <v>0</v>
      </c>
      <c r="AR28" s="21">
        <f t="shared" si="14"/>
        <v>0</v>
      </c>
      <c r="AS28" s="21" t="str">
        <f t="shared" si="15"/>
        <v/>
      </c>
      <c r="AT28" s="21" t="str">
        <f t="shared" si="16"/>
        <v>KONTROL GEREKİYOR</v>
      </c>
      <c r="AU28" s="21" t="str">
        <f t="shared" si="17"/>
        <v>VERİ GİRİŞİ YAPILMADI</v>
      </c>
      <c r="AV28" s="21" t="str">
        <f t="shared" si="18"/>
        <v/>
      </c>
      <c r="AW28" s="21" t="str">
        <f t="shared" si="19"/>
        <v/>
      </c>
    </row>
    <row r="29" spans="1:49" x14ac:dyDescent="0.25">
      <c r="A29" s="21">
        <v>16</v>
      </c>
      <c r="B29" s="22" t="str">
        <f>IFERROR(VLOOKUP(ROW()-13&amp;$V$8,'Katılımcı Bilgileri'!A:B,2,FALSE),"")</f>
        <v>16*******62</v>
      </c>
      <c r="C29" s="21" t="str">
        <f>IF(B29="","",VLOOKUP(A29&amp;$V$8,'Katılımcı Bilgileri'!A:C,3,FALSE))</f>
        <v>GİZEM ERKANLI</v>
      </c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1">
        <f t="shared" si="7"/>
        <v>0</v>
      </c>
      <c r="AJ29" s="21">
        <f t="shared" si="8"/>
        <v>0</v>
      </c>
      <c r="AK29" s="21">
        <f t="shared" si="9"/>
        <v>0</v>
      </c>
      <c r="AL29" s="21">
        <f t="shared" si="10"/>
        <v>0</v>
      </c>
      <c r="AM29" s="21">
        <f>IFERROR(IF(B29="","",AJ29+AK29+VLOOKUP(B29,'Katılımcı Bilgileri'!B:F,5,FALSE)),0)</f>
        <v>0</v>
      </c>
      <c r="AN29" s="21">
        <f>IFERROR(IF(B29="","",IF(AN28="","",COUNTIFS($D$12:$AH$12,1,D29:AH29,"&lt;&gt;")))+VLOOKUP(B29,'Katılımcı Bilgileri'!B:G,6,FALSE),"")</f>
        <v>0</v>
      </c>
      <c r="AO29" s="21">
        <f t="shared" si="11"/>
        <v>0</v>
      </c>
      <c r="AP29" s="21">
        <f t="shared" si="12"/>
        <v>0</v>
      </c>
      <c r="AQ29" s="21">
        <f t="shared" si="13"/>
        <v>0</v>
      </c>
      <c r="AR29" s="21">
        <f t="shared" si="14"/>
        <v>0</v>
      </c>
      <c r="AS29" s="21" t="str">
        <f t="shared" si="15"/>
        <v/>
      </c>
      <c r="AT29" s="21" t="str">
        <f t="shared" si="16"/>
        <v>KONTROL GEREKİYOR</v>
      </c>
      <c r="AU29" s="21" t="str">
        <f t="shared" si="17"/>
        <v>VERİ GİRİŞİ YAPILMADI</v>
      </c>
      <c r="AV29" s="21" t="str">
        <f t="shared" si="18"/>
        <v/>
      </c>
      <c r="AW29" s="21" t="str">
        <f t="shared" si="19"/>
        <v/>
      </c>
    </row>
    <row r="30" spans="1:49" x14ac:dyDescent="0.25">
      <c r="A30" s="21">
        <v>17</v>
      </c>
      <c r="B30" s="22" t="str">
        <f>IFERROR(VLOOKUP(ROW()-13&amp;$V$8,'Katılımcı Bilgileri'!A:B,2,FALSE),"")</f>
        <v>42*******32</v>
      </c>
      <c r="C30" s="21" t="str">
        <f>IF(B30="","",VLOOKUP(A30&amp;$V$8,'Katılımcı Bilgileri'!A:C,3,FALSE))</f>
        <v>MUSTAFA NAHIRSÜREN</v>
      </c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1">
        <f t="shared" si="7"/>
        <v>0</v>
      </c>
      <c r="AJ30" s="21">
        <f t="shared" si="8"/>
        <v>0</v>
      </c>
      <c r="AK30" s="21">
        <f t="shared" si="9"/>
        <v>0</v>
      </c>
      <c r="AL30" s="21">
        <f t="shared" si="10"/>
        <v>0</v>
      </c>
      <c r="AM30" s="21">
        <f>IFERROR(IF(B30="","",AJ30+AK30+VLOOKUP(B30,'Katılımcı Bilgileri'!B:F,5,FALSE)),0)</f>
        <v>0</v>
      </c>
      <c r="AN30" s="21">
        <f>IFERROR(IF(B30="","",IF(AN29="","",COUNTIFS($D$12:$AH$12,1,D30:AH30,"&lt;&gt;")))+VLOOKUP(B30,'Katılımcı Bilgileri'!B:G,6,FALSE),"")</f>
        <v>0</v>
      </c>
      <c r="AO30" s="21">
        <f t="shared" si="11"/>
        <v>0</v>
      </c>
      <c r="AP30" s="21">
        <f t="shared" si="12"/>
        <v>0</v>
      </c>
      <c r="AQ30" s="21">
        <f t="shared" si="13"/>
        <v>0</v>
      </c>
      <c r="AR30" s="21">
        <f t="shared" si="14"/>
        <v>0</v>
      </c>
      <c r="AS30" s="21" t="str">
        <f t="shared" si="15"/>
        <v/>
      </c>
      <c r="AT30" s="21" t="str">
        <f t="shared" si="16"/>
        <v>KONTROL GEREKİYOR</v>
      </c>
      <c r="AU30" s="21" t="str">
        <f t="shared" si="17"/>
        <v>VERİ GİRİŞİ YAPILMADI</v>
      </c>
      <c r="AV30" s="21" t="str">
        <f t="shared" si="18"/>
        <v/>
      </c>
      <c r="AW30" s="21" t="str">
        <f t="shared" si="19"/>
        <v/>
      </c>
    </row>
    <row r="31" spans="1:49" x14ac:dyDescent="0.25">
      <c r="A31" s="21">
        <v>18</v>
      </c>
      <c r="B31" s="22" t="str">
        <f>IFERROR(VLOOKUP(ROW()-13&amp;$V$8,'Katılımcı Bilgileri'!A:B,2,FALSE),"")</f>
        <v>15*******30</v>
      </c>
      <c r="C31" s="21" t="str">
        <f>IF(B31="","",VLOOKUP(A31&amp;$V$8,'Katılımcı Bilgileri'!A:C,3,FALSE))</f>
        <v>FURKAN SAĞLAM</v>
      </c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1">
        <f t="shared" si="7"/>
        <v>0</v>
      </c>
      <c r="AJ31" s="21">
        <f t="shared" si="8"/>
        <v>0</v>
      </c>
      <c r="AK31" s="21">
        <f t="shared" si="9"/>
        <v>0</v>
      </c>
      <c r="AL31" s="21">
        <f t="shared" si="10"/>
        <v>0</v>
      </c>
      <c r="AM31" s="21">
        <f>IFERROR(IF(B31="","",AJ31+AK31+VLOOKUP(B31,'Katılımcı Bilgileri'!B:F,5,FALSE)),0)</f>
        <v>0</v>
      </c>
      <c r="AN31" s="21">
        <f>IFERROR(IF(B31="","",IF(AN30="","",COUNTIFS($D$12:$AH$12,1,D31:AH31,"&lt;&gt;")))+VLOOKUP(B31,'Katılımcı Bilgileri'!B:G,6,FALSE),"")</f>
        <v>0</v>
      </c>
      <c r="AO31" s="21">
        <f t="shared" si="11"/>
        <v>0</v>
      </c>
      <c r="AP31" s="21">
        <f t="shared" si="12"/>
        <v>0</v>
      </c>
      <c r="AQ31" s="21">
        <f t="shared" si="13"/>
        <v>0</v>
      </c>
      <c r="AR31" s="21">
        <f t="shared" si="14"/>
        <v>0</v>
      </c>
      <c r="AS31" s="21" t="str">
        <f t="shared" si="15"/>
        <v/>
      </c>
      <c r="AT31" s="21" t="str">
        <f t="shared" si="16"/>
        <v>KONTROL GEREKİYOR</v>
      </c>
      <c r="AU31" s="21" t="str">
        <f t="shared" si="17"/>
        <v>VERİ GİRİŞİ YAPILMADI</v>
      </c>
      <c r="AV31" s="21" t="str">
        <f t="shared" si="18"/>
        <v/>
      </c>
      <c r="AW31" s="21" t="str">
        <f t="shared" si="19"/>
        <v/>
      </c>
    </row>
    <row r="32" spans="1:49" x14ac:dyDescent="0.25">
      <c r="A32" s="21">
        <v>19</v>
      </c>
      <c r="B32" s="22" t="str">
        <f>IFERROR(VLOOKUP(ROW()-13&amp;$V$8,'Katılımcı Bilgileri'!A:B,2,FALSE),"")</f>
        <v>18*******16</v>
      </c>
      <c r="C32" s="21" t="str">
        <f>IF(B32="","",VLOOKUP(A32&amp;$V$8,'Katılımcı Bilgileri'!A:C,3,FALSE))</f>
        <v>MEHMET ÜNAL</v>
      </c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1">
        <f t="shared" si="7"/>
        <v>0</v>
      </c>
      <c r="AJ32" s="21">
        <f t="shared" si="8"/>
        <v>0</v>
      </c>
      <c r="AK32" s="21">
        <f t="shared" si="9"/>
        <v>0</v>
      </c>
      <c r="AL32" s="21">
        <f t="shared" si="10"/>
        <v>0</v>
      </c>
      <c r="AM32" s="21">
        <f>IFERROR(IF(B32="","",AJ32+AK32+VLOOKUP(B32,'Katılımcı Bilgileri'!B:F,5,FALSE)),0)</f>
        <v>0</v>
      </c>
      <c r="AN32" s="21">
        <f>IFERROR(IF(B32="","",IF(AN31="","",COUNTIFS($D$12:$AH$12,1,D32:AH32,"&lt;&gt;")))+VLOOKUP(B32,'Katılımcı Bilgileri'!B:G,6,FALSE),"")</f>
        <v>0</v>
      </c>
      <c r="AO32" s="21">
        <f t="shared" si="11"/>
        <v>0</v>
      </c>
      <c r="AP32" s="21">
        <f t="shared" si="12"/>
        <v>0</v>
      </c>
      <c r="AQ32" s="21">
        <f t="shared" si="13"/>
        <v>0</v>
      </c>
      <c r="AR32" s="21">
        <f t="shared" si="14"/>
        <v>0</v>
      </c>
      <c r="AS32" s="21" t="str">
        <f t="shared" si="15"/>
        <v/>
      </c>
      <c r="AT32" s="21" t="str">
        <f t="shared" si="16"/>
        <v>KONTROL GEREKİYOR</v>
      </c>
      <c r="AU32" s="21" t="str">
        <f t="shared" si="17"/>
        <v>VERİ GİRİŞİ YAPILMADI</v>
      </c>
      <c r="AV32" s="21" t="str">
        <f t="shared" si="18"/>
        <v/>
      </c>
      <c r="AW32" s="21" t="str">
        <f t="shared" si="19"/>
        <v/>
      </c>
    </row>
    <row r="33" spans="1:49" x14ac:dyDescent="0.25">
      <c r="A33" s="21">
        <v>20</v>
      </c>
      <c r="B33" s="22" t="str">
        <f>IFERROR(VLOOKUP(ROW()-13&amp;$V$8,'Katılımcı Bilgileri'!A:B,2,FALSE),"")</f>
        <v>29*******60</v>
      </c>
      <c r="C33" s="21" t="str">
        <f>IF(B33="","",VLOOKUP(A33&amp;$V$8,'Katılımcı Bilgileri'!A:C,3,FALSE))</f>
        <v>LARA ALİN CİHAN</v>
      </c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1">
        <f t="shared" si="7"/>
        <v>0</v>
      </c>
      <c r="AJ33" s="21">
        <f t="shared" si="8"/>
        <v>0</v>
      </c>
      <c r="AK33" s="21">
        <f t="shared" si="9"/>
        <v>0</v>
      </c>
      <c r="AL33" s="21">
        <f t="shared" si="10"/>
        <v>0</v>
      </c>
      <c r="AM33" s="21">
        <f>IFERROR(IF(B33="","",AJ33+AK33+VLOOKUP(B33,'Katılımcı Bilgileri'!B:F,5,FALSE)),0)</f>
        <v>0</v>
      </c>
      <c r="AN33" s="21">
        <f>IFERROR(IF(B33="","",IF(AN32="","",COUNTIFS($D$12:$AH$12,1,D33:AH33,"&lt;&gt;")))+VLOOKUP(B33,'Katılımcı Bilgileri'!B:G,6,FALSE),"")</f>
        <v>0</v>
      </c>
      <c r="AO33" s="21">
        <f t="shared" si="11"/>
        <v>0</v>
      </c>
      <c r="AP33" s="21">
        <f t="shared" si="12"/>
        <v>0</v>
      </c>
      <c r="AQ33" s="21">
        <f t="shared" si="13"/>
        <v>0</v>
      </c>
      <c r="AR33" s="21">
        <f t="shared" si="14"/>
        <v>0</v>
      </c>
      <c r="AS33" s="21" t="str">
        <f t="shared" si="15"/>
        <v/>
      </c>
      <c r="AT33" s="21" t="str">
        <f t="shared" si="16"/>
        <v>KONTROL GEREKİYOR</v>
      </c>
      <c r="AU33" s="21" t="str">
        <f t="shared" si="17"/>
        <v>VERİ GİRİŞİ YAPILMADI</v>
      </c>
      <c r="AV33" s="21" t="str">
        <f t="shared" si="18"/>
        <v/>
      </c>
      <c r="AW33" s="21" t="str">
        <f t="shared" si="19"/>
        <v/>
      </c>
    </row>
    <row r="34" spans="1:49" x14ac:dyDescent="0.25">
      <c r="A34" s="21">
        <v>21</v>
      </c>
      <c r="B34" s="22" t="str">
        <f>IFERROR(VLOOKUP(ROW()-13&amp;$V$8,'Katılımcı Bilgileri'!A:B,2,FALSE),"")</f>
        <v>62*******56</v>
      </c>
      <c r="C34" s="21" t="str">
        <f>IF(B34="","",VLOOKUP(A34&amp;$V$8,'Katılımcı Bilgileri'!A:C,3,FALSE))</f>
        <v>EMRE MANAZ</v>
      </c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1">
        <f t="shared" si="7"/>
        <v>0</v>
      </c>
      <c r="AJ34" s="21">
        <f t="shared" si="8"/>
        <v>0</v>
      </c>
      <c r="AK34" s="21">
        <f t="shared" si="9"/>
        <v>0</v>
      </c>
      <c r="AL34" s="21">
        <f t="shared" si="10"/>
        <v>0</v>
      </c>
      <c r="AM34" s="21">
        <f>IFERROR(IF(B34="","",AJ34+AK34+VLOOKUP(B34,'Katılımcı Bilgileri'!B:F,5,FALSE)),0)</f>
        <v>0</v>
      </c>
      <c r="AN34" s="21">
        <f>IFERROR(IF(B34="","",IF(AN33="","",COUNTIFS($D$12:$AH$12,1,D34:AH34,"&lt;&gt;")))+VLOOKUP(B34,'Katılımcı Bilgileri'!B:G,6,FALSE),"")</f>
        <v>0</v>
      </c>
      <c r="AO34" s="21">
        <f t="shared" si="11"/>
        <v>0</v>
      </c>
      <c r="AP34" s="21">
        <f t="shared" si="12"/>
        <v>0</v>
      </c>
      <c r="AQ34" s="21">
        <f t="shared" si="13"/>
        <v>0</v>
      </c>
      <c r="AR34" s="21">
        <f t="shared" si="14"/>
        <v>0</v>
      </c>
      <c r="AS34" s="21" t="str">
        <f t="shared" si="15"/>
        <v/>
      </c>
      <c r="AT34" s="21" t="str">
        <f t="shared" si="16"/>
        <v>KONTROL GEREKİYOR</v>
      </c>
      <c r="AU34" s="21" t="str">
        <f t="shared" si="17"/>
        <v>VERİ GİRİŞİ YAPILMADI</v>
      </c>
      <c r="AV34" s="21" t="str">
        <f t="shared" si="18"/>
        <v/>
      </c>
      <c r="AW34" s="21" t="str">
        <f t="shared" si="19"/>
        <v/>
      </c>
    </row>
    <row r="35" spans="1:49" x14ac:dyDescent="0.25">
      <c r="A35" s="21">
        <v>22</v>
      </c>
      <c r="B35" s="22" t="str">
        <f>IFERROR(VLOOKUP(ROW()-13&amp;$V$8,'Katılımcı Bilgileri'!A:B,2,FALSE),"")</f>
        <v>15*******94</v>
      </c>
      <c r="C35" s="21" t="str">
        <f>IF(B35="","",VLOOKUP(A35&amp;$V$8,'Katılımcı Bilgileri'!A:C,3,FALSE))</f>
        <v>YAĞMUR NAYIR</v>
      </c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1">
        <f t="shared" si="7"/>
        <v>0</v>
      </c>
      <c r="AJ35" s="21">
        <f t="shared" si="8"/>
        <v>0</v>
      </c>
      <c r="AK35" s="21">
        <f t="shared" si="9"/>
        <v>0</v>
      </c>
      <c r="AL35" s="21">
        <f t="shared" si="10"/>
        <v>0</v>
      </c>
      <c r="AM35" s="21">
        <f>IFERROR(IF(B35="","",AJ35+AK35+VLOOKUP(B35,'Katılımcı Bilgileri'!B:F,5,FALSE)),0)</f>
        <v>0</v>
      </c>
      <c r="AN35" s="21">
        <f>IFERROR(IF(B35="","",IF(AN34="","",COUNTIFS($D$12:$AH$12,1,D35:AH35,"&lt;&gt;")))+VLOOKUP(B35,'Katılımcı Bilgileri'!B:G,6,FALSE),"")</f>
        <v>0</v>
      </c>
      <c r="AO35" s="21">
        <f t="shared" si="11"/>
        <v>0</v>
      </c>
      <c r="AP35" s="21">
        <f t="shared" si="12"/>
        <v>0</v>
      </c>
      <c r="AQ35" s="21">
        <f t="shared" si="13"/>
        <v>0</v>
      </c>
      <c r="AR35" s="21">
        <f t="shared" si="14"/>
        <v>0</v>
      </c>
      <c r="AS35" s="21" t="str">
        <f t="shared" si="15"/>
        <v/>
      </c>
      <c r="AT35" s="21" t="str">
        <f t="shared" si="16"/>
        <v>KONTROL GEREKİYOR</v>
      </c>
      <c r="AU35" s="21" t="str">
        <f t="shared" si="17"/>
        <v>VERİ GİRİŞİ YAPILMADI</v>
      </c>
      <c r="AV35" s="21" t="str">
        <f t="shared" si="18"/>
        <v/>
      </c>
      <c r="AW35" s="21" t="str">
        <f t="shared" si="19"/>
        <v/>
      </c>
    </row>
    <row r="36" spans="1:49" x14ac:dyDescent="0.25">
      <c r="A36" s="21">
        <v>23</v>
      </c>
      <c r="B36" s="22" t="str">
        <f>IFERROR(VLOOKUP(ROW()-13&amp;$V$8,'Katılımcı Bilgileri'!A:B,2,FALSE),"")</f>
        <v>72*******52</v>
      </c>
      <c r="C36" s="21" t="str">
        <f>IF(B36="","",VLOOKUP(A36&amp;$V$8,'Katılımcı Bilgileri'!A:C,3,FALSE))</f>
        <v>GÖKCE SİNANOĞLU</v>
      </c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1">
        <f t="shared" si="7"/>
        <v>0</v>
      </c>
      <c r="AJ36" s="21">
        <f t="shared" si="8"/>
        <v>0</v>
      </c>
      <c r="AK36" s="21">
        <f t="shared" si="9"/>
        <v>0</v>
      </c>
      <c r="AL36" s="21">
        <f t="shared" si="10"/>
        <v>0</v>
      </c>
      <c r="AM36" s="21">
        <f>IFERROR(IF(B36="","",AJ36+AK36+VLOOKUP(B36,'Katılımcı Bilgileri'!B:F,5,FALSE)),0)</f>
        <v>0</v>
      </c>
      <c r="AN36" s="21">
        <f>IFERROR(IF(B36="","",IF(AN35="","",COUNTIFS($D$12:$AH$12,1,D36:AH36,"&lt;&gt;")))+VLOOKUP(B36,'Katılımcı Bilgileri'!B:G,6,FALSE),"")</f>
        <v>0</v>
      </c>
      <c r="AO36" s="21">
        <f t="shared" si="11"/>
        <v>0</v>
      </c>
      <c r="AP36" s="21">
        <f t="shared" si="12"/>
        <v>0</v>
      </c>
      <c r="AQ36" s="21">
        <f t="shared" si="13"/>
        <v>0</v>
      </c>
      <c r="AR36" s="21">
        <f t="shared" si="14"/>
        <v>0</v>
      </c>
      <c r="AS36" s="21" t="str">
        <f t="shared" si="15"/>
        <v/>
      </c>
      <c r="AT36" s="21" t="str">
        <f t="shared" si="16"/>
        <v>KONTROL GEREKİYOR</v>
      </c>
      <c r="AU36" s="21" t="str">
        <f t="shared" si="17"/>
        <v>VERİ GİRİŞİ YAPILMADI</v>
      </c>
      <c r="AV36" s="21" t="str">
        <f t="shared" si="18"/>
        <v/>
      </c>
      <c r="AW36" s="21" t="str">
        <f t="shared" si="19"/>
        <v/>
      </c>
    </row>
    <row r="37" spans="1:49" x14ac:dyDescent="0.25">
      <c r="A37" s="21">
        <v>24</v>
      </c>
      <c r="B37" s="22" t="str">
        <f>IFERROR(VLOOKUP(ROW()-13&amp;$V$8,'Katılımcı Bilgileri'!A:B,2,FALSE),"")</f>
        <v>50*******14</v>
      </c>
      <c r="C37" s="21" t="str">
        <f>IF(B37="","",VLOOKUP(A37&amp;$V$8,'Katılımcı Bilgileri'!A:C,3,FALSE))</f>
        <v>YAĞIZ ŞAHİN</v>
      </c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1">
        <f t="shared" si="7"/>
        <v>0</v>
      </c>
      <c r="AJ37" s="21">
        <f t="shared" si="8"/>
        <v>0</v>
      </c>
      <c r="AK37" s="21">
        <f t="shared" si="9"/>
        <v>0</v>
      </c>
      <c r="AL37" s="21">
        <f t="shared" si="10"/>
        <v>0</v>
      </c>
      <c r="AM37" s="21">
        <f>IFERROR(IF(B37="","",AJ37+AK37+VLOOKUP(B37,'Katılımcı Bilgileri'!B:F,5,FALSE)),0)</f>
        <v>0</v>
      </c>
      <c r="AN37" s="21">
        <f>IFERROR(IF(B37="","",IF(AN36="","",COUNTIFS($D$12:$AH$12,1,D37:AH37,"&lt;&gt;")))+VLOOKUP(B37,'Katılımcı Bilgileri'!B:G,6,FALSE),"")</f>
        <v>0</v>
      </c>
      <c r="AO37" s="21">
        <f t="shared" si="11"/>
        <v>0</v>
      </c>
      <c r="AP37" s="21">
        <f t="shared" si="12"/>
        <v>0</v>
      </c>
      <c r="AQ37" s="21">
        <f t="shared" si="13"/>
        <v>0</v>
      </c>
      <c r="AR37" s="21">
        <f t="shared" si="14"/>
        <v>0</v>
      </c>
      <c r="AS37" s="21" t="str">
        <f t="shared" si="15"/>
        <v/>
      </c>
      <c r="AT37" s="21" t="str">
        <f t="shared" si="16"/>
        <v>KONTROL GEREKİYOR</v>
      </c>
      <c r="AU37" s="21" t="str">
        <f t="shared" si="17"/>
        <v>VERİ GİRİŞİ YAPILMADI</v>
      </c>
      <c r="AV37" s="21" t="str">
        <f t="shared" si="18"/>
        <v/>
      </c>
      <c r="AW37" s="21" t="str">
        <f t="shared" si="19"/>
        <v/>
      </c>
    </row>
    <row r="38" spans="1:49" x14ac:dyDescent="0.25">
      <c r="A38" s="21">
        <v>25</v>
      </c>
      <c r="B38" s="22" t="str">
        <f>IFERROR(VLOOKUP(ROW()-13&amp;$V$8,'Katılımcı Bilgileri'!A:B,2,FALSE),"")</f>
        <v>41*******70</v>
      </c>
      <c r="C38" s="21" t="str">
        <f>IF(B38="","",VLOOKUP(A38&amp;$V$8,'Katılımcı Bilgileri'!A:C,3,FALSE))</f>
        <v>ALİ RIZA KURT</v>
      </c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1">
        <f t="shared" si="7"/>
        <v>0</v>
      </c>
      <c r="AJ38" s="21">
        <f t="shared" si="8"/>
        <v>0</v>
      </c>
      <c r="AK38" s="21">
        <f t="shared" si="9"/>
        <v>0</v>
      </c>
      <c r="AL38" s="21">
        <f t="shared" si="10"/>
        <v>0</v>
      </c>
      <c r="AM38" s="21">
        <f>IFERROR(IF(B38="","",AJ38+AK38+VLOOKUP(B38,'Katılımcı Bilgileri'!B:F,5,FALSE)),0)</f>
        <v>0</v>
      </c>
      <c r="AN38" s="21">
        <f>IFERROR(IF(B38="","",IF(AN37="","",COUNTIFS($D$12:$AH$12,1,D38:AH38,"&lt;&gt;")))+VLOOKUP(B38,'Katılımcı Bilgileri'!B:G,6,FALSE),"")</f>
        <v>0</v>
      </c>
      <c r="AO38" s="21">
        <f t="shared" si="11"/>
        <v>0</v>
      </c>
      <c r="AP38" s="21">
        <f t="shared" si="12"/>
        <v>0</v>
      </c>
      <c r="AQ38" s="21">
        <f t="shared" si="13"/>
        <v>0</v>
      </c>
      <c r="AR38" s="21">
        <f t="shared" si="14"/>
        <v>0</v>
      </c>
      <c r="AS38" s="21" t="str">
        <f t="shared" si="15"/>
        <v/>
      </c>
      <c r="AT38" s="21" t="str">
        <f t="shared" si="16"/>
        <v>KONTROL GEREKİYOR</v>
      </c>
      <c r="AU38" s="21" t="str">
        <f t="shared" si="17"/>
        <v>VERİ GİRİŞİ YAPILMADI</v>
      </c>
      <c r="AV38" s="21" t="str">
        <f t="shared" si="18"/>
        <v/>
      </c>
      <c r="AW38" s="21" t="str">
        <f t="shared" si="19"/>
        <v/>
      </c>
    </row>
    <row r="39" spans="1:49" x14ac:dyDescent="0.25">
      <c r="A39" s="21">
        <v>26</v>
      </c>
      <c r="B39" s="22" t="str">
        <f>IFERROR(VLOOKUP(ROW()-13&amp;$V$8,'Katılımcı Bilgileri'!A:B,2,FALSE),"")</f>
        <v>10*******54</v>
      </c>
      <c r="C39" s="21" t="str">
        <f>IF(B39="","",VLOOKUP(A39&amp;$V$8,'Katılımcı Bilgileri'!A:C,3,FALSE))</f>
        <v>DİLARA KART</v>
      </c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1">
        <f t="shared" si="7"/>
        <v>0</v>
      </c>
      <c r="AJ39" s="21">
        <f t="shared" si="8"/>
        <v>0</v>
      </c>
      <c r="AK39" s="21">
        <f t="shared" si="9"/>
        <v>0</v>
      </c>
      <c r="AL39" s="21">
        <f t="shared" si="10"/>
        <v>0</v>
      </c>
      <c r="AM39" s="21">
        <f>IFERROR(IF(B39="","",AJ39+AK39+VLOOKUP(B39,'Katılımcı Bilgileri'!B:F,5,FALSE)),0)</f>
        <v>0</v>
      </c>
      <c r="AN39" s="21">
        <f>IFERROR(IF(B39="","",IF(AN38="","",COUNTIFS($D$12:$AH$12,1,D39:AH39,"&lt;&gt;")))+VLOOKUP(B39,'Katılımcı Bilgileri'!B:G,6,FALSE),"")</f>
        <v>0</v>
      </c>
      <c r="AO39" s="21">
        <f t="shared" si="11"/>
        <v>0</v>
      </c>
      <c r="AP39" s="21">
        <f t="shared" si="12"/>
        <v>0</v>
      </c>
      <c r="AQ39" s="21">
        <f t="shared" si="13"/>
        <v>0</v>
      </c>
      <c r="AR39" s="21">
        <f t="shared" si="14"/>
        <v>0</v>
      </c>
      <c r="AS39" s="21" t="str">
        <f t="shared" si="15"/>
        <v/>
      </c>
      <c r="AT39" s="21" t="str">
        <f t="shared" si="16"/>
        <v>KONTROL GEREKİYOR</v>
      </c>
      <c r="AU39" s="21" t="str">
        <f t="shared" si="17"/>
        <v>VERİ GİRİŞİ YAPILMADI</v>
      </c>
      <c r="AV39" s="21" t="str">
        <f t="shared" si="18"/>
        <v/>
      </c>
      <c r="AW39" s="21" t="str">
        <f t="shared" si="19"/>
        <v/>
      </c>
    </row>
    <row r="40" spans="1:49" x14ac:dyDescent="0.25">
      <c r="A40" s="21">
        <v>27</v>
      </c>
      <c r="B40" s="22" t="str">
        <f>IFERROR(VLOOKUP(ROW()-13&amp;$V$8,'Katılımcı Bilgileri'!A:B,2,FALSE),"")</f>
        <v>10*******70</v>
      </c>
      <c r="C40" s="21" t="str">
        <f>IF(B40="","",VLOOKUP(A40&amp;$V$8,'Katılımcı Bilgileri'!A:C,3,FALSE))</f>
        <v>SERDAR KAĞAN CELEPOĞLU</v>
      </c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1">
        <f t="shared" si="7"/>
        <v>0</v>
      </c>
      <c r="AJ40" s="21">
        <f t="shared" si="8"/>
        <v>0</v>
      </c>
      <c r="AK40" s="21">
        <f t="shared" si="9"/>
        <v>0</v>
      </c>
      <c r="AL40" s="21">
        <f t="shared" si="10"/>
        <v>0</v>
      </c>
      <c r="AM40" s="21">
        <f>IFERROR(IF(B40="","",AJ40+AK40+VLOOKUP(B40,'Katılımcı Bilgileri'!B:F,5,FALSE)),0)</f>
        <v>0</v>
      </c>
      <c r="AN40" s="21">
        <f>IFERROR(IF(B40="","",IF(AN39="","",COUNTIFS($D$12:$AH$12,1,D40:AH40,"&lt;&gt;")))+VLOOKUP(B40,'Katılımcı Bilgileri'!B:G,6,FALSE),"")</f>
        <v>0</v>
      </c>
      <c r="AO40" s="21">
        <f t="shared" si="11"/>
        <v>0</v>
      </c>
      <c r="AP40" s="21">
        <f t="shared" si="12"/>
        <v>0</v>
      </c>
      <c r="AQ40" s="21">
        <f t="shared" si="13"/>
        <v>0</v>
      </c>
      <c r="AR40" s="21">
        <f t="shared" si="14"/>
        <v>0</v>
      </c>
      <c r="AS40" s="21" t="str">
        <f t="shared" si="15"/>
        <v/>
      </c>
      <c r="AT40" s="21" t="str">
        <f t="shared" si="16"/>
        <v>KONTROL GEREKİYOR</v>
      </c>
      <c r="AU40" s="21" t="str">
        <f t="shared" si="17"/>
        <v>VERİ GİRİŞİ YAPILMADI</v>
      </c>
      <c r="AV40" s="21" t="str">
        <f t="shared" si="18"/>
        <v/>
      </c>
      <c r="AW40" s="21" t="str">
        <f t="shared" si="19"/>
        <v/>
      </c>
    </row>
    <row r="41" spans="1:49" x14ac:dyDescent="0.25">
      <c r="A41" s="21">
        <v>28</v>
      </c>
      <c r="B41" s="22" t="str">
        <f>IFERROR(VLOOKUP(ROW()-13&amp;$V$8,'Katılımcı Bilgileri'!A:B,2,FALSE),"")</f>
        <v>17*******22</v>
      </c>
      <c r="C41" s="21" t="str">
        <f>IF(B41="","",VLOOKUP(A41&amp;$V$8,'Katılımcı Bilgileri'!A:C,3,FALSE))</f>
        <v>ELİF OCAKHAN</v>
      </c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1">
        <f t="shared" si="7"/>
        <v>0</v>
      </c>
      <c r="AJ41" s="21">
        <f t="shared" si="8"/>
        <v>0</v>
      </c>
      <c r="AK41" s="21">
        <f t="shared" si="9"/>
        <v>0</v>
      </c>
      <c r="AL41" s="21">
        <f t="shared" si="10"/>
        <v>0</v>
      </c>
      <c r="AM41" s="21">
        <f>IFERROR(IF(B41="","",AJ41+AK41+VLOOKUP(B41,'Katılımcı Bilgileri'!B:F,5,FALSE)),0)</f>
        <v>0</v>
      </c>
      <c r="AN41" s="21">
        <f>IFERROR(IF(B41="","",IF(AN40="","",COUNTIFS($D$12:$AH$12,1,D41:AH41,"&lt;&gt;")))+VLOOKUP(B41,'Katılımcı Bilgileri'!B:G,6,FALSE),"")</f>
        <v>0</v>
      </c>
      <c r="AO41" s="21">
        <f t="shared" si="11"/>
        <v>0</v>
      </c>
      <c r="AP41" s="21">
        <f t="shared" si="12"/>
        <v>0</v>
      </c>
      <c r="AQ41" s="21">
        <f t="shared" si="13"/>
        <v>0</v>
      </c>
      <c r="AR41" s="21">
        <f t="shared" si="14"/>
        <v>0</v>
      </c>
      <c r="AS41" s="21" t="str">
        <f t="shared" si="15"/>
        <v/>
      </c>
      <c r="AT41" s="21" t="str">
        <f t="shared" si="16"/>
        <v>KONTROL GEREKİYOR</v>
      </c>
      <c r="AU41" s="21" t="str">
        <f t="shared" si="17"/>
        <v>VERİ GİRİŞİ YAPILMADI</v>
      </c>
      <c r="AV41" s="21" t="str">
        <f t="shared" si="18"/>
        <v/>
      </c>
      <c r="AW41" s="21" t="str">
        <f t="shared" si="19"/>
        <v/>
      </c>
    </row>
    <row r="42" spans="1:49" x14ac:dyDescent="0.25">
      <c r="A42" s="21">
        <v>29</v>
      </c>
      <c r="B42" s="22" t="str">
        <f>IFERROR(VLOOKUP(ROW()-13&amp;$V$8,'Katılımcı Bilgileri'!A:B,2,FALSE),"")</f>
        <v>12*******48</v>
      </c>
      <c r="C42" s="21" t="str">
        <f>IF(B42="","",VLOOKUP(A42&amp;$V$8,'Katılımcı Bilgileri'!A:C,3,FALSE))</f>
        <v>İLKNUR GÜNDOĞDU</v>
      </c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1">
        <f t="shared" si="7"/>
        <v>0</v>
      </c>
      <c r="AJ42" s="21">
        <f t="shared" si="8"/>
        <v>0</v>
      </c>
      <c r="AK42" s="21">
        <f t="shared" si="9"/>
        <v>0</v>
      </c>
      <c r="AL42" s="21">
        <f t="shared" si="10"/>
        <v>0</v>
      </c>
      <c r="AM42" s="21">
        <f>IFERROR(IF(B42="","",AJ42+AK42+VLOOKUP(B42,'Katılımcı Bilgileri'!B:F,5,FALSE)),0)</f>
        <v>0</v>
      </c>
      <c r="AN42" s="21">
        <f>IFERROR(IF(B42="","",IF(AN41="","",COUNTIFS($D$12:$AH$12,1,D42:AH42,"&lt;&gt;")))+VLOOKUP(B42,'Katılımcı Bilgileri'!B:G,6,FALSE),"")</f>
        <v>0</v>
      </c>
      <c r="AO42" s="21">
        <f t="shared" si="11"/>
        <v>0</v>
      </c>
      <c r="AP42" s="21">
        <f t="shared" si="12"/>
        <v>0</v>
      </c>
      <c r="AQ42" s="21">
        <f t="shared" si="13"/>
        <v>0</v>
      </c>
      <c r="AR42" s="21">
        <f t="shared" si="14"/>
        <v>0</v>
      </c>
      <c r="AS42" s="21" t="str">
        <f t="shared" si="15"/>
        <v/>
      </c>
      <c r="AT42" s="21" t="str">
        <f t="shared" si="16"/>
        <v>KONTROL GEREKİYOR</v>
      </c>
      <c r="AU42" s="21" t="str">
        <f t="shared" si="17"/>
        <v>VERİ GİRİŞİ YAPILMADI</v>
      </c>
      <c r="AV42" s="21" t="str">
        <f t="shared" si="18"/>
        <v/>
      </c>
      <c r="AW42" s="21" t="str">
        <f t="shared" si="19"/>
        <v/>
      </c>
    </row>
    <row r="43" spans="1:49" x14ac:dyDescent="0.25">
      <c r="A43" s="21">
        <v>30</v>
      </c>
      <c r="B43" s="22" t="str">
        <f>IFERROR(VLOOKUP(ROW()-13&amp;$V$8,'Katılımcı Bilgileri'!A:B,2,FALSE),"")</f>
        <v>10*******82</v>
      </c>
      <c r="C43" s="21" t="str">
        <f>IF(B43="","",VLOOKUP(A43&amp;$V$8,'Katılımcı Bilgileri'!A:C,3,FALSE))</f>
        <v>BAĞDAT TEZCAN</v>
      </c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1">
        <f t="shared" si="7"/>
        <v>0</v>
      </c>
      <c r="AJ43" s="21">
        <f t="shared" si="8"/>
        <v>0</v>
      </c>
      <c r="AK43" s="21">
        <f t="shared" si="9"/>
        <v>0</v>
      </c>
      <c r="AL43" s="21">
        <f t="shared" si="10"/>
        <v>0</v>
      </c>
      <c r="AM43" s="21">
        <f>IFERROR(IF(B43="","",AJ43+AK43+VLOOKUP(B43,'Katılımcı Bilgileri'!B:F,5,FALSE)),0)</f>
        <v>0</v>
      </c>
      <c r="AN43" s="21">
        <f>IFERROR(IF(B43="","",IF(AN42="","",COUNTIFS($D$12:$AH$12,1,D43:AH43,"&lt;&gt;")))+VLOOKUP(B43,'Katılımcı Bilgileri'!B:G,6,FALSE),"")</f>
        <v>0</v>
      </c>
      <c r="AO43" s="21">
        <f t="shared" si="11"/>
        <v>0</v>
      </c>
      <c r="AP43" s="21">
        <f t="shared" si="12"/>
        <v>0</v>
      </c>
      <c r="AQ43" s="21">
        <f t="shared" si="13"/>
        <v>0</v>
      </c>
      <c r="AR43" s="21">
        <f t="shared" si="14"/>
        <v>0</v>
      </c>
      <c r="AS43" s="21" t="str">
        <f t="shared" si="15"/>
        <v/>
      </c>
      <c r="AT43" s="21" t="str">
        <f t="shared" si="16"/>
        <v>KONTROL GEREKİYOR</v>
      </c>
      <c r="AU43" s="21" t="str">
        <f t="shared" si="17"/>
        <v>VERİ GİRİŞİ YAPILMADI</v>
      </c>
      <c r="AV43" s="21" t="str">
        <f t="shared" si="18"/>
        <v/>
      </c>
      <c r="AW43" s="21" t="str">
        <f t="shared" si="19"/>
        <v/>
      </c>
    </row>
    <row r="44" spans="1:49" x14ac:dyDescent="0.25">
      <c r="A44" s="21">
        <v>31</v>
      </c>
      <c r="B44" s="22" t="str">
        <f>IFERROR(VLOOKUP(ROW()-13&amp;$V$8,'Katılımcı Bilgileri'!A:B,2,FALSE),"")</f>
        <v>10*******66</v>
      </c>
      <c r="C44" s="21" t="str">
        <f>IF(B44="","",VLOOKUP(A44&amp;$V$8,'Katılımcı Bilgileri'!A:C,3,FALSE))</f>
        <v>SELMA TÜZÜN</v>
      </c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1">
        <f t="shared" si="7"/>
        <v>0</v>
      </c>
      <c r="AJ44" s="21">
        <f t="shared" si="8"/>
        <v>0</v>
      </c>
      <c r="AK44" s="21">
        <f t="shared" si="9"/>
        <v>0</v>
      </c>
      <c r="AL44" s="21">
        <f t="shared" si="10"/>
        <v>0</v>
      </c>
      <c r="AM44" s="21">
        <f>IFERROR(IF(B44="","",AJ44+AK44+VLOOKUP(B44,'Katılımcı Bilgileri'!B:F,5,FALSE)),0)</f>
        <v>0</v>
      </c>
      <c r="AN44" s="21">
        <f>IFERROR(IF(B44="","",IF(AN43="","",COUNTIFS($D$12:$AH$12,1,D44:AH44,"&lt;&gt;")))+VLOOKUP(B44,'Katılımcı Bilgileri'!B:G,6,FALSE),"")</f>
        <v>0</v>
      </c>
      <c r="AO44" s="21">
        <f t="shared" si="11"/>
        <v>0</v>
      </c>
      <c r="AP44" s="21">
        <f t="shared" si="12"/>
        <v>0</v>
      </c>
      <c r="AQ44" s="21">
        <f t="shared" si="13"/>
        <v>0</v>
      </c>
      <c r="AR44" s="21">
        <f t="shared" si="14"/>
        <v>0</v>
      </c>
      <c r="AS44" s="21" t="str">
        <f t="shared" si="15"/>
        <v/>
      </c>
      <c r="AT44" s="21" t="str">
        <f t="shared" si="16"/>
        <v>KONTROL GEREKİYOR</v>
      </c>
      <c r="AU44" s="21" t="str">
        <f t="shared" si="17"/>
        <v>VERİ GİRİŞİ YAPILMADI</v>
      </c>
      <c r="AV44" s="21" t="str">
        <f t="shared" si="18"/>
        <v/>
      </c>
      <c r="AW44" s="21" t="str">
        <f t="shared" si="19"/>
        <v/>
      </c>
    </row>
    <row r="45" spans="1:49" x14ac:dyDescent="0.25">
      <c r="A45" s="21">
        <v>32</v>
      </c>
      <c r="B45" s="22" t="str">
        <f>IFERROR(VLOOKUP(ROW()-13&amp;$V$8,'Katılımcı Bilgileri'!A:B,2,FALSE),"")</f>
        <v>11*******42</v>
      </c>
      <c r="C45" s="21" t="str">
        <f>IF(B45="","",VLOOKUP(A45&amp;$V$8,'Katılımcı Bilgileri'!A:C,3,FALSE))</f>
        <v>CEYLİN VURMAZ</v>
      </c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1">
        <f t="shared" si="7"/>
        <v>0</v>
      </c>
      <c r="AJ45" s="21">
        <f t="shared" si="8"/>
        <v>0</v>
      </c>
      <c r="AK45" s="21">
        <f t="shared" si="9"/>
        <v>0</v>
      </c>
      <c r="AL45" s="21">
        <f t="shared" si="10"/>
        <v>0</v>
      </c>
      <c r="AM45" s="21">
        <f>IFERROR(IF(B45="","",AJ45+AK45+VLOOKUP(B45,'Katılımcı Bilgileri'!B:F,5,FALSE)),0)</f>
        <v>0</v>
      </c>
      <c r="AN45" s="21">
        <f>IFERROR(IF(B45="","",IF(AN44="","",COUNTIFS($D$12:$AH$12,1,D45:AH45,"&lt;&gt;")))+VLOOKUP(B45,'Katılımcı Bilgileri'!B:G,6,FALSE),"")</f>
        <v>0</v>
      </c>
      <c r="AO45" s="21">
        <f t="shared" si="11"/>
        <v>0</v>
      </c>
      <c r="AP45" s="21">
        <f t="shared" si="12"/>
        <v>0</v>
      </c>
      <c r="AQ45" s="21">
        <f t="shared" si="13"/>
        <v>0</v>
      </c>
      <c r="AR45" s="21">
        <f t="shared" si="14"/>
        <v>0</v>
      </c>
      <c r="AS45" s="21" t="str">
        <f t="shared" si="15"/>
        <v/>
      </c>
      <c r="AT45" s="21" t="str">
        <f t="shared" si="16"/>
        <v>KONTROL GEREKİYOR</v>
      </c>
      <c r="AU45" s="21" t="str">
        <f t="shared" si="17"/>
        <v>VERİ GİRİŞİ YAPILMADI</v>
      </c>
      <c r="AV45" s="21" t="str">
        <f t="shared" si="18"/>
        <v/>
      </c>
      <c r="AW45" s="21" t="str">
        <f t="shared" si="19"/>
        <v/>
      </c>
    </row>
    <row r="46" spans="1:49" x14ac:dyDescent="0.25">
      <c r="A46" s="21">
        <v>33</v>
      </c>
      <c r="B46" s="22" t="str">
        <f>IFERROR(VLOOKUP(ROW()-13&amp;$V$8,'Katılımcı Bilgileri'!A:B,2,FALSE),"")</f>
        <v>10*******84</v>
      </c>
      <c r="C46" s="21" t="str">
        <f>IF(B46="","",VLOOKUP(A46&amp;$V$8,'Katılımcı Bilgileri'!A:C,3,FALSE))</f>
        <v>KEMAL BERKECAN KARABIYIK</v>
      </c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1">
        <f t="shared" si="7"/>
        <v>0</v>
      </c>
      <c r="AJ46" s="21">
        <f t="shared" si="8"/>
        <v>0</v>
      </c>
      <c r="AK46" s="21">
        <f t="shared" si="9"/>
        <v>0</v>
      </c>
      <c r="AL46" s="21">
        <f t="shared" si="10"/>
        <v>0</v>
      </c>
      <c r="AM46" s="21">
        <f>IFERROR(IF(B46="","",AJ46+AK46+VLOOKUP(B46,'Katılımcı Bilgileri'!B:F,5,FALSE)),0)</f>
        <v>0</v>
      </c>
      <c r="AN46" s="21">
        <f>IFERROR(IF(B46="","",IF(AN45="","",COUNTIFS($D$12:$AH$12,1,D46:AH46,"&lt;&gt;")))+VLOOKUP(B46,'Katılımcı Bilgileri'!B:G,6,FALSE),"")</f>
        <v>0</v>
      </c>
      <c r="AO46" s="21">
        <f t="shared" si="11"/>
        <v>0</v>
      </c>
      <c r="AP46" s="21">
        <f t="shared" si="12"/>
        <v>0</v>
      </c>
      <c r="AQ46" s="21">
        <f t="shared" si="13"/>
        <v>0</v>
      </c>
      <c r="AR46" s="21">
        <f t="shared" si="14"/>
        <v>0</v>
      </c>
      <c r="AS46" s="21" t="str">
        <f t="shared" si="15"/>
        <v/>
      </c>
      <c r="AT46" s="21" t="str">
        <f t="shared" si="16"/>
        <v>KONTROL GEREKİYOR</v>
      </c>
      <c r="AU46" s="21" t="str">
        <f t="shared" si="17"/>
        <v>VERİ GİRİŞİ YAPILMADI</v>
      </c>
      <c r="AV46" s="21" t="str">
        <f t="shared" si="18"/>
        <v/>
      </c>
      <c r="AW46" s="21" t="str">
        <f t="shared" si="19"/>
        <v/>
      </c>
    </row>
    <row r="47" spans="1:49" x14ac:dyDescent="0.25">
      <c r="A47" s="21">
        <v>34</v>
      </c>
      <c r="B47" s="22" t="str">
        <f>IFERROR(VLOOKUP(ROW()-13&amp;$V$8,'Katılımcı Bilgileri'!A:B,2,FALSE),"")</f>
        <v>30*******64</v>
      </c>
      <c r="C47" s="21" t="str">
        <f>IF(B47="","",VLOOKUP(A47&amp;$V$8,'Katılımcı Bilgileri'!A:C,3,FALSE))</f>
        <v>OKTAY TALHA GENÇ</v>
      </c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1">
        <f t="shared" si="7"/>
        <v>0</v>
      </c>
      <c r="AJ47" s="21">
        <f t="shared" si="8"/>
        <v>0</v>
      </c>
      <c r="AK47" s="21">
        <f t="shared" si="9"/>
        <v>0</v>
      </c>
      <c r="AL47" s="21">
        <f t="shared" si="10"/>
        <v>0</v>
      </c>
      <c r="AM47" s="21">
        <f>IFERROR(IF(B47="","",AJ47+AK47+VLOOKUP(B47,'Katılımcı Bilgileri'!B:F,5,FALSE)),0)</f>
        <v>0</v>
      </c>
      <c r="AN47" s="21">
        <f>IFERROR(IF(B47="","",IF(AN46="","",COUNTIFS($D$12:$AH$12,1,D47:AH47,"&lt;&gt;")))+VLOOKUP(B47,'Katılımcı Bilgileri'!B:G,6,FALSE),"")</f>
        <v>0</v>
      </c>
      <c r="AO47" s="21">
        <f t="shared" si="11"/>
        <v>0</v>
      </c>
      <c r="AP47" s="21">
        <f t="shared" si="12"/>
        <v>0</v>
      </c>
      <c r="AQ47" s="21">
        <f t="shared" si="13"/>
        <v>0</v>
      </c>
      <c r="AR47" s="21">
        <f t="shared" si="14"/>
        <v>0</v>
      </c>
      <c r="AS47" s="21" t="str">
        <f t="shared" si="15"/>
        <v/>
      </c>
      <c r="AT47" s="21" t="str">
        <f t="shared" si="16"/>
        <v>KONTROL GEREKİYOR</v>
      </c>
      <c r="AU47" s="21" t="str">
        <f t="shared" si="17"/>
        <v>VERİ GİRİŞİ YAPILMADI</v>
      </c>
      <c r="AV47" s="21" t="str">
        <f t="shared" si="18"/>
        <v/>
      </c>
      <c r="AW47" s="21" t="str">
        <f t="shared" si="19"/>
        <v/>
      </c>
    </row>
    <row r="48" spans="1:49" x14ac:dyDescent="0.25">
      <c r="A48" s="21">
        <v>35</v>
      </c>
      <c r="B48" s="22" t="str">
        <f>IFERROR(VLOOKUP(ROW()-13&amp;$V$8,'Katılımcı Bilgileri'!A:B,2,FALSE),"")</f>
        <v>10*******36</v>
      </c>
      <c r="C48" s="21" t="str">
        <f>IF(B48="","",VLOOKUP(A48&amp;$V$8,'Katılımcı Bilgileri'!A:C,3,FALSE))</f>
        <v>BARTU YILDIRIM</v>
      </c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1">
        <f t="shared" si="7"/>
        <v>0</v>
      </c>
      <c r="AJ48" s="21">
        <f t="shared" si="8"/>
        <v>0</v>
      </c>
      <c r="AK48" s="21">
        <f t="shared" si="9"/>
        <v>0</v>
      </c>
      <c r="AL48" s="21">
        <f t="shared" si="10"/>
        <v>0</v>
      </c>
      <c r="AM48" s="21">
        <f>IFERROR(IF(B48="","",AJ48+AK48+VLOOKUP(B48,'Katılımcı Bilgileri'!B:F,5,FALSE)),0)</f>
        <v>0</v>
      </c>
      <c r="AN48" s="21">
        <f>IFERROR(IF(B48="","",IF(AN47="","",COUNTIFS($D$12:$AH$12,1,D48:AH48,"&lt;&gt;")))+VLOOKUP(B48,'Katılımcı Bilgileri'!B:G,6,FALSE),"")</f>
        <v>0</v>
      </c>
      <c r="AO48" s="21">
        <f t="shared" si="11"/>
        <v>0</v>
      </c>
      <c r="AP48" s="21">
        <f t="shared" si="12"/>
        <v>0</v>
      </c>
      <c r="AQ48" s="21">
        <f t="shared" si="13"/>
        <v>0</v>
      </c>
      <c r="AR48" s="21">
        <f t="shared" si="14"/>
        <v>0</v>
      </c>
      <c r="AS48" s="21" t="str">
        <f t="shared" si="15"/>
        <v/>
      </c>
      <c r="AT48" s="21" t="str">
        <f t="shared" si="16"/>
        <v>KONTROL GEREKİYOR</v>
      </c>
      <c r="AU48" s="21" t="str">
        <f t="shared" si="17"/>
        <v>VERİ GİRİŞİ YAPILMADI</v>
      </c>
      <c r="AV48" s="21" t="str">
        <f t="shared" si="18"/>
        <v/>
      </c>
      <c r="AW48" s="21" t="str">
        <f t="shared" si="19"/>
        <v/>
      </c>
    </row>
    <row r="49" spans="1:49" x14ac:dyDescent="0.25">
      <c r="A49" s="21">
        <v>36</v>
      </c>
      <c r="B49" s="22" t="str">
        <f>IFERROR(VLOOKUP(ROW()-13&amp;$V$8,'Katılımcı Bilgileri'!A:B,2,FALSE),"")</f>
        <v/>
      </c>
      <c r="C49" s="21" t="str">
        <f>IF(B49="","",VLOOKUP(A49&amp;$V$8,'Katılımcı Bilgileri'!A:C,3,FALSE))</f>
        <v/>
      </c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1" t="str">
        <f t="shared" si="7"/>
        <v/>
      </c>
      <c r="AJ49" s="21" t="str">
        <f t="shared" si="8"/>
        <v/>
      </c>
      <c r="AK49" s="21" t="str">
        <f t="shared" si="9"/>
        <v/>
      </c>
      <c r="AL49" s="21" t="str">
        <f t="shared" si="10"/>
        <v/>
      </c>
      <c r="AM49" s="21" t="str">
        <f>IFERROR(IF(B49="","",AJ49+AK49+VLOOKUP(B49,'Katılımcı Bilgileri'!B:F,5,FALSE)),0)</f>
        <v/>
      </c>
      <c r="AN49" s="21" t="str">
        <f>IFERROR(IF(B49="","",IF(AN48="","",COUNTIFS($D$12:$AH$12,1,D49:AH49,"&lt;&gt;")))+VLOOKUP(B49,'Katılımcı Bilgileri'!B:G,6,FALSE),"")</f>
        <v/>
      </c>
      <c r="AO49" s="21" t="str">
        <f t="shared" si="11"/>
        <v/>
      </c>
      <c r="AP49" s="21" t="str">
        <f t="shared" si="12"/>
        <v/>
      </c>
      <c r="AQ49" s="21" t="str">
        <f t="shared" si="13"/>
        <v/>
      </c>
      <c r="AR49" s="21" t="str">
        <f t="shared" si="14"/>
        <v/>
      </c>
      <c r="AS49" s="21" t="str">
        <f t="shared" si="15"/>
        <v/>
      </c>
      <c r="AT49" s="21" t="str">
        <f t="shared" si="16"/>
        <v/>
      </c>
      <c r="AU49" s="21" t="str">
        <f t="shared" si="17"/>
        <v/>
      </c>
      <c r="AV49" s="21" t="str">
        <f t="shared" si="18"/>
        <v/>
      </c>
      <c r="AW49" s="21" t="str">
        <f t="shared" si="19"/>
        <v/>
      </c>
    </row>
    <row r="50" spans="1:49" x14ac:dyDescent="0.25">
      <c r="A50" s="21">
        <v>37</v>
      </c>
      <c r="B50" s="22" t="str">
        <f>IFERROR(VLOOKUP(ROW()-13&amp;$V$8,'Katılımcı Bilgileri'!A:B,2,FALSE),"")</f>
        <v/>
      </c>
      <c r="C50" s="21" t="str">
        <f>IF(B50="","",VLOOKUP(A50&amp;$V$8,'Katılımcı Bilgileri'!A:C,3,FALSE))</f>
        <v/>
      </c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1" t="str">
        <f t="shared" si="7"/>
        <v/>
      </c>
      <c r="AJ50" s="21" t="str">
        <f t="shared" si="8"/>
        <v/>
      </c>
      <c r="AK50" s="21" t="str">
        <f t="shared" si="9"/>
        <v/>
      </c>
      <c r="AL50" s="21" t="str">
        <f t="shared" si="10"/>
        <v/>
      </c>
      <c r="AM50" s="21" t="str">
        <f>IFERROR(IF(B50="","",AJ50+AK50+VLOOKUP(B50,'Katılımcı Bilgileri'!B:F,5,FALSE)),0)</f>
        <v/>
      </c>
      <c r="AN50" s="21" t="str">
        <f>IFERROR(IF(B50="","",IF(AN49="","",COUNTIFS($D$12:$AH$12,1,D50:AH50,"&lt;&gt;")))+VLOOKUP(B50,'Katılımcı Bilgileri'!B:G,6,FALSE),"")</f>
        <v/>
      </c>
      <c r="AO50" s="21" t="str">
        <f t="shared" si="11"/>
        <v/>
      </c>
      <c r="AP50" s="21" t="str">
        <f t="shared" si="12"/>
        <v/>
      </c>
      <c r="AQ50" s="21" t="str">
        <f t="shared" si="13"/>
        <v/>
      </c>
      <c r="AR50" s="21" t="str">
        <f t="shared" si="14"/>
        <v/>
      </c>
      <c r="AS50" s="21" t="str">
        <f t="shared" si="15"/>
        <v/>
      </c>
      <c r="AT50" s="21" t="str">
        <f t="shared" si="16"/>
        <v/>
      </c>
      <c r="AU50" s="21" t="str">
        <f t="shared" si="17"/>
        <v/>
      </c>
      <c r="AV50" s="21" t="str">
        <f t="shared" si="18"/>
        <v/>
      </c>
      <c r="AW50" s="21" t="str">
        <f t="shared" si="19"/>
        <v/>
      </c>
    </row>
    <row r="51" spans="1:49" x14ac:dyDescent="0.25">
      <c r="A51" s="21">
        <v>38</v>
      </c>
      <c r="B51" s="22" t="str">
        <f>IFERROR(VLOOKUP(ROW()-13&amp;$V$8,'Katılımcı Bilgileri'!A:B,2,FALSE),"")</f>
        <v/>
      </c>
      <c r="C51" s="21" t="str">
        <f>IF(B51="","",VLOOKUP(A51&amp;$V$8,'Katılımcı Bilgileri'!A:C,3,FALSE))</f>
        <v/>
      </c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1" t="str">
        <f t="shared" si="7"/>
        <v/>
      </c>
      <c r="AJ51" s="21" t="str">
        <f t="shared" si="8"/>
        <v/>
      </c>
      <c r="AK51" s="21" t="str">
        <f t="shared" si="9"/>
        <v/>
      </c>
      <c r="AL51" s="21" t="str">
        <f t="shared" si="10"/>
        <v/>
      </c>
      <c r="AM51" s="21" t="str">
        <f>IFERROR(IF(B51="","",AJ51+AK51+VLOOKUP(B51,'Katılımcı Bilgileri'!B:F,5,FALSE)),0)</f>
        <v/>
      </c>
      <c r="AN51" s="21" t="str">
        <f>IFERROR(IF(B51="","",IF(AN50="","",COUNTIFS($D$12:$AH$12,1,D51:AH51,"&lt;&gt;")))+VLOOKUP(B51,'Katılımcı Bilgileri'!B:G,6,FALSE),"")</f>
        <v/>
      </c>
      <c r="AO51" s="21" t="str">
        <f t="shared" si="11"/>
        <v/>
      </c>
      <c r="AP51" s="21" t="str">
        <f t="shared" si="12"/>
        <v/>
      </c>
      <c r="AQ51" s="21" t="str">
        <f t="shared" si="13"/>
        <v/>
      </c>
      <c r="AR51" s="21" t="str">
        <f t="shared" si="14"/>
        <v/>
      </c>
      <c r="AS51" s="21" t="str">
        <f t="shared" si="15"/>
        <v/>
      </c>
      <c r="AT51" s="21" t="str">
        <f t="shared" si="16"/>
        <v/>
      </c>
      <c r="AU51" s="21" t="str">
        <f t="shared" si="17"/>
        <v/>
      </c>
      <c r="AV51" s="21" t="str">
        <f t="shared" si="18"/>
        <v/>
      </c>
      <c r="AW51" s="21" t="str">
        <f t="shared" si="19"/>
        <v/>
      </c>
    </row>
    <row r="52" spans="1:49" x14ac:dyDescent="0.25">
      <c r="A52" s="21">
        <v>39</v>
      </c>
      <c r="B52" s="22" t="str">
        <f>IFERROR(VLOOKUP(ROW()-13&amp;$V$8,'Katılımcı Bilgileri'!A:B,2,FALSE),"")</f>
        <v/>
      </c>
      <c r="C52" s="21" t="str">
        <f>IF(B52="","",VLOOKUP(A52&amp;$V$8,'Katılımcı Bilgileri'!A:C,3,FALSE))</f>
        <v/>
      </c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1" t="str">
        <f t="shared" si="7"/>
        <v/>
      </c>
      <c r="AJ52" s="21" t="str">
        <f t="shared" si="8"/>
        <v/>
      </c>
      <c r="AK52" s="21" t="str">
        <f t="shared" si="9"/>
        <v/>
      </c>
      <c r="AL52" s="21" t="str">
        <f t="shared" si="10"/>
        <v/>
      </c>
      <c r="AM52" s="21" t="str">
        <f>IFERROR(IF(B52="","",AJ52+AK52+VLOOKUP(B52,'Katılımcı Bilgileri'!B:F,5,FALSE)),0)</f>
        <v/>
      </c>
      <c r="AN52" s="21" t="str">
        <f>IFERROR(IF(B52="","",IF(AN51="","",COUNTIFS($D$12:$AH$12,1,D52:AH52,"&lt;&gt;")))+VLOOKUP(B52,'Katılımcı Bilgileri'!B:G,6,FALSE),"")</f>
        <v/>
      </c>
      <c r="AO52" s="21" t="str">
        <f t="shared" si="11"/>
        <v/>
      </c>
      <c r="AP52" s="21" t="str">
        <f t="shared" si="12"/>
        <v/>
      </c>
      <c r="AQ52" s="21" t="str">
        <f t="shared" si="13"/>
        <v/>
      </c>
      <c r="AR52" s="21" t="str">
        <f t="shared" si="14"/>
        <v/>
      </c>
      <c r="AS52" s="21" t="str">
        <f t="shared" si="15"/>
        <v/>
      </c>
      <c r="AT52" s="21" t="str">
        <f t="shared" si="16"/>
        <v/>
      </c>
      <c r="AU52" s="21" t="str">
        <f t="shared" si="17"/>
        <v/>
      </c>
      <c r="AV52" s="21" t="str">
        <f t="shared" si="18"/>
        <v/>
      </c>
      <c r="AW52" s="21" t="str">
        <f t="shared" si="19"/>
        <v/>
      </c>
    </row>
    <row r="53" spans="1:49" x14ac:dyDescent="0.25">
      <c r="A53" s="21">
        <v>40</v>
      </c>
      <c r="B53" s="22" t="str">
        <f>IFERROR(VLOOKUP(ROW()-13&amp;$V$8,'Katılımcı Bilgileri'!A:B,2,FALSE),"")</f>
        <v/>
      </c>
      <c r="C53" s="21" t="str">
        <f>IF(B53="","",VLOOKUP(A53&amp;$V$8,'Katılımcı Bilgileri'!A:C,3,FALSE))</f>
        <v/>
      </c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1" t="str">
        <f t="shared" si="7"/>
        <v/>
      </c>
      <c r="AJ53" s="21" t="str">
        <f t="shared" si="8"/>
        <v/>
      </c>
      <c r="AK53" s="21" t="str">
        <f t="shared" si="9"/>
        <v/>
      </c>
      <c r="AL53" s="21" t="str">
        <f t="shared" si="10"/>
        <v/>
      </c>
      <c r="AM53" s="21" t="str">
        <f>IFERROR(IF(B53="","",AJ53+AK53+VLOOKUP(B53,'Katılımcı Bilgileri'!B:F,5,FALSE)),0)</f>
        <v/>
      </c>
      <c r="AN53" s="21" t="str">
        <f>IFERROR(IF(B53="","",IF(AN52="","",COUNTIFS($D$12:$AH$12,1,D53:AH53,"&lt;&gt;")))+VLOOKUP(B53,'Katılımcı Bilgileri'!B:G,6,FALSE),"")</f>
        <v/>
      </c>
      <c r="AO53" s="21" t="str">
        <f t="shared" si="11"/>
        <v/>
      </c>
      <c r="AP53" s="21" t="str">
        <f t="shared" si="12"/>
        <v/>
      </c>
      <c r="AQ53" s="21" t="str">
        <f t="shared" si="13"/>
        <v/>
      </c>
      <c r="AR53" s="21" t="str">
        <f t="shared" si="14"/>
        <v/>
      </c>
      <c r="AS53" s="21" t="str">
        <f t="shared" si="15"/>
        <v/>
      </c>
      <c r="AT53" s="21" t="str">
        <f t="shared" si="16"/>
        <v/>
      </c>
      <c r="AU53" s="21" t="str">
        <f t="shared" si="17"/>
        <v/>
      </c>
      <c r="AV53" s="21" t="str">
        <f t="shared" si="18"/>
        <v/>
      </c>
      <c r="AW53" s="21" t="str">
        <f t="shared" si="19"/>
        <v/>
      </c>
    </row>
    <row r="54" spans="1:49" x14ac:dyDescent="0.25">
      <c r="A54" s="21">
        <v>41</v>
      </c>
      <c r="B54" s="22" t="str">
        <f>IFERROR(VLOOKUP(ROW()-13&amp;$V$8,'Katılımcı Bilgileri'!A:B,2,FALSE),"")</f>
        <v/>
      </c>
      <c r="C54" s="21" t="str">
        <f>IF(B54="","",VLOOKUP(A54&amp;$V$8,'Katılımcı Bilgileri'!A:C,3,FALSE))</f>
        <v/>
      </c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1" t="str">
        <f t="shared" si="7"/>
        <v/>
      </c>
      <c r="AJ54" s="21" t="str">
        <f t="shared" si="8"/>
        <v/>
      </c>
      <c r="AK54" s="21" t="str">
        <f t="shared" si="9"/>
        <v/>
      </c>
      <c r="AL54" s="21" t="str">
        <f t="shared" si="10"/>
        <v/>
      </c>
      <c r="AM54" s="21" t="str">
        <f>IFERROR(IF(B54="","",AJ54+AK54+VLOOKUP(B54,'Katılımcı Bilgileri'!B:F,5,FALSE)),0)</f>
        <v/>
      </c>
      <c r="AN54" s="21" t="str">
        <f>IFERROR(IF(B54="","",IF(AN53="","",COUNTIFS($D$12:$AH$12,1,D54:AH54,"&lt;&gt;")))+VLOOKUP(B54,'Katılımcı Bilgileri'!B:G,6,FALSE),"")</f>
        <v/>
      </c>
      <c r="AO54" s="21" t="str">
        <f t="shared" si="11"/>
        <v/>
      </c>
      <c r="AP54" s="21" t="str">
        <f t="shared" si="12"/>
        <v/>
      </c>
      <c r="AQ54" s="21" t="str">
        <f t="shared" si="13"/>
        <v/>
      </c>
      <c r="AR54" s="21" t="str">
        <f t="shared" si="14"/>
        <v/>
      </c>
      <c r="AS54" s="21" t="str">
        <f t="shared" si="15"/>
        <v/>
      </c>
      <c r="AT54" s="21" t="str">
        <f t="shared" si="16"/>
        <v/>
      </c>
      <c r="AU54" s="21" t="str">
        <f t="shared" si="17"/>
        <v/>
      </c>
      <c r="AV54" s="21" t="str">
        <f t="shared" si="18"/>
        <v/>
      </c>
      <c r="AW54" s="21" t="str">
        <f t="shared" si="19"/>
        <v/>
      </c>
    </row>
    <row r="55" spans="1:49" x14ac:dyDescent="0.25">
      <c r="A55" s="21">
        <v>42</v>
      </c>
      <c r="B55" s="22" t="str">
        <f>IFERROR(VLOOKUP(ROW()-13&amp;$V$8,'Katılımcı Bilgileri'!A:B,2,FALSE),"")</f>
        <v/>
      </c>
      <c r="C55" s="21" t="str">
        <f>IF(B55="","",VLOOKUP(A55&amp;$V$8,'Katılımcı Bilgileri'!A:C,3,FALSE))</f>
        <v/>
      </c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1" t="str">
        <f t="shared" si="7"/>
        <v/>
      </c>
      <c r="AJ55" s="21" t="str">
        <f t="shared" si="8"/>
        <v/>
      </c>
      <c r="AK55" s="21" t="str">
        <f t="shared" si="9"/>
        <v/>
      </c>
      <c r="AL55" s="21" t="str">
        <f t="shared" si="10"/>
        <v/>
      </c>
      <c r="AM55" s="21" t="str">
        <f>IFERROR(IF(B55="","",AJ55+AK55+VLOOKUP(B55,'Katılımcı Bilgileri'!B:F,5,FALSE)),0)</f>
        <v/>
      </c>
      <c r="AN55" s="21" t="str">
        <f>IFERROR(IF(B55="","",IF(AN54="","",COUNTIFS($D$12:$AH$12,1,D55:AH55,"&lt;&gt;")))+VLOOKUP(B55,'Katılımcı Bilgileri'!B:G,6,FALSE),"")</f>
        <v/>
      </c>
      <c r="AO55" s="21" t="str">
        <f t="shared" si="11"/>
        <v/>
      </c>
      <c r="AP55" s="21" t="str">
        <f t="shared" si="12"/>
        <v/>
      </c>
      <c r="AQ55" s="21" t="str">
        <f t="shared" si="13"/>
        <v/>
      </c>
      <c r="AR55" s="21" t="str">
        <f t="shared" si="14"/>
        <v/>
      </c>
      <c r="AS55" s="21" t="str">
        <f t="shared" si="15"/>
        <v/>
      </c>
      <c r="AT55" s="21" t="str">
        <f t="shared" si="16"/>
        <v/>
      </c>
      <c r="AU55" s="21" t="str">
        <f t="shared" si="17"/>
        <v/>
      </c>
      <c r="AV55" s="21" t="str">
        <f t="shared" si="18"/>
        <v/>
      </c>
      <c r="AW55" s="21" t="str">
        <f t="shared" si="19"/>
        <v/>
      </c>
    </row>
    <row r="56" spans="1:49" x14ac:dyDescent="0.25">
      <c r="A56" s="21">
        <v>43</v>
      </c>
      <c r="B56" s="22" t="str">
        <f>IFERROR(VLOOKUP(ROW()-13&amp;$V$8,'Katılımcı Bilgileri'!A:B,2,FALSE),"")</f>
        <v/>
      </c>
      <c r="C56" s="21" t="str">
        <f>IF(B56="","",VLOOKUP(A56&amp;$V$8,'Katılımcı Bilgileri'!A:C,3,FALSE))</f>
        <v/>
      </c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1" t="str">
        <f t="shared" si="7"/>
        <v/>
      </c>
      <c r="AJ56" s="21" t="str">
        <f t="shared" si="8"/>
        <v/>
      </c>
      <c r="AK56" s="21" t="str">
        <f t="shared" si="9"/>
        <v/>
      </c>
      <c r="AL56" s="21" t="str">
        <f t="shared" si="10"/>
        <v/>
      </c>
      <c r="AM56" s="21" t="str">
        <f>IFERROR(IF(B56="","",AJ56+AK56+VLOOKUP(B56,'Katılımcı Bilgileri'!B:F,5,FALSE)),0)</f>
        <v/>
      </c>
      <c r="AN56" s="21" t="str">
        <f>IFERROR(IF(B56="","",IF(AN55="","",COUNTIFS($D$12:$AH$12,1,D56:AH56,"&lt;&gt;")))+VLOOKUP(B56,'Katılımcı Bilgileri'!B:G,6,FALSE),"")</f>
        <v/>
      </c>
      <c r="AO56" s="21" t="str">
        <f t="shared" si="11"/>
        <v/>
      </c>
      <c r="AP56" s="21" t="str">
        <f t="shared" si="12"/>
        <v/>
      </c>
      <c r="AQ56" s="21" t="str">
        <f t="shared" si="13"/>
        <v/>
      </c>
      <c r="AR56" s="21" t="str">
        <f t="shared" si="14"/>
        <v/>
      </c>
      <c r="AS56" s="21" t="str">
        <f t="shared" si="15"/>
        <v/>
      </c>
      <c r="AT56" s="21" t="str">
        <f t="shared" si="16"/>
        <v/>
      </c>
      <c r="AU56" s="21" t="str">
        <f t="shared" si="17"/>
        <v/>
      </c>
      <c r="AV56" s="21" t="str">
        <f t="shared" si="18"/>
        <v/>
      </c>
      <c r="AW56" s="21" t="str">
        <f t="shared" si="19"/>
        <v/>
      </c>
    </row>
    <row r="57" spans="1:49" x14ac:dyDescent="0.25">
      <c r="A57" s="21">
        <v>44</v>
      </c>
      <c r="B57" s="22" t="str">
        <f>IFERROR(VLOOKUP(ROW()-13&amp;$V$8,'Katılımcı Bilgileri'!A:B,2,FALSE),"")</f>
        <v/>
      </c>
      <c r="C57" s="21" t="str">
        <f>IF(B57="","",VLOOKUP(A57&amp;$V$8,'Katılımcı Bilgileri'!A:C,3,FALSE))</f>
        <v/>
      </c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1" t="str">
        <f t="shared" si="7"/>
        <v/>
      </c>
      <c r="AJ57" s="21" t="str">
        <f t="shared" si="8"/>
        <v/>
      </c>
      <c r="AK57" s="21" t="str">
        <f t="shared" si="9"/>
        <v/>
      </c>
      <c r="AL57" s="21" t="str">
        <f t="shared" si="10"/>
        <v/>
      </c>
      <c r="AM57" s="21" t="str">
        <f>IFERROR(IF(B57="","",AJ57+AK57+VLOOKUP(B57,'Katılımcı Bilgileri'!B:F,5,FALSE)),0)</f>
        <v/>
      </c>
      <c r="AN57" s="21" t="str">
        <f>IFERROR(IF(B57="","",IF(AN56="","",COUNTIFS($D$12:$AH$12,1,D57:AH57,"&lt;&gt;")))+VLOOKUP(B57,'Katılımcı Bilgileri'!B:G,6,FALSE),"")</f>
        <v/>
      </c>
      <c r="AO57" s="21" t="str">
        <f t="shared" si="11"/>
        <v/>
      </c>
      <c r="AP57" s="21" t="str">
        <f t="shared" si="12"/>
        <v/>
      </c>
      <c r="AQ57" s="21" t="str">
        <f t="shared" si="13"/>
        <v/>
      </c>
      <c r="AR57" s="21" t="str">
        <f t="shared" si="14"/>
        <v/>
      </c>
      <c r="AS57" s="21" t="str">
        <f t="shared" si="15"/>
        <v/>
      </c>
      <c r="AT57" s="21" t="str">
        <f t="shared" si="16"/>
        <v/>
      </c>
      <c r="AU57" s="21" t="str">
        <f t="shared" si="17"/>
        <v/>
      </c>
      <c r="AV57" s="21" t="str">
        <f t="shared" si="18"/>
        <v/>
      </c>
      <c r="AW57" s="21" t="str">
        <f t="shared" si="19"/>
        <v/>
      </c>
    </row>
    <row r="58" spans="1:49" x14ac:dyDescent="0.25">
      <c r="A58" s="21">
        <v>45</v>
      </c>
      <c r="B58" s="22" t="str">
        <f>IFERROR(VLOOKUP(ROW()-13&amp;$V$8,'Katılımcı Bilgileri'!A:B,2,FALSE),"")</f>
        <v/>
      </c>
      <c r="C58" s="21" t="str">
        <f>IF(B58="","",VLOOKUP(A58&amp;$V$8,'Katılımcı Bilgileri'!A:C,3,FALSE))</f>
        <v/>
      </c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1" t="str">
        <f t="shared" si="7"/>
        <v/>
      </c>
      <c r="AJ58" s="21" t="str">
        <f t="shared" si="8"/>
        <v/>
      </c>
      <c r="AK58" s="21" t="str">
        <f t="shared" si="9"/>
        <v/>
      </c>
      <c r="AL58" s="21" t="str">
        <f t="shared" si="10"/>
        <v/>
      </c>
      <c r="AM58" s="21" t="str">
        <f>IFERROR(IF(B58="","",AJ58+AK58+VLOOKUP(B58,'Katılımcı Bilgileri'!B:F,5,FALSE)),0)</f>
        <v/>
      </c>
      <c r="AN58" s="21" t="str">
        <f>IFERROR(IF(B58="","",IF(AN57="","",COUNTIFS($D$12:$AH$12,1,D58:AH58,"&lt;&gt;")))+VLOOKUP(B58,'Katılımcı Bilgileri'!B:G,6,FALSE),"")</f>
        <v/>
      </c>
      <c r="AO58" s="21" t="str">
        <f t="shared" si="11"/>
        <v/>
      </c>
      <c r="AP58" s="21" t="str">
        <f t="shared" si="12"/>
        <v/>
      </c>
      <c r="AQ58" s="21" t="str">
        <f t="shared" si="13"/>
        <v/>
      </c>
      <c r="AR58" s="21" t="str">
        <f t="shared" si="14"/>
        <v/>
      </c>
      <c r="AS58" s="21" t="str">
        <f t="shared" si="15"/>
        <v/>
      </c>
      <c r="AT58" s="21" t="str">
        <f t="shared" si="16"/>
        <v/>
      </c>
      <c r="AU58" s="21" t="str">
        <f t="shared" si="17"/>
        <v/>
      </c>
      <c r="AV58" s="21" t="str">
        <f t="shared" si="18"/>
        <v/>
      </c>
      <c r="AW58" s="21" t="str">
        <f t="shared" si="19"/>
        <v/>
      </c>
    </row>
    <row r="59" spans="1:49" x14ac:dyDescent="0.25">
      <c r="A59" s="21">
        <v>46</v>
      </c>
      <c r="B59" s="22" t="str">
        <f>IFERROR(VLOOKUP(ROW()-13&amp;$V$8,'Katılımcı Bilgileri'!A:B,2,FALSE),"")</f>
        <v/>
      </c>
      <c r="C59" s="21" t="str">
        <f>IF(B59="","",VLOOKUP(A59&amp;$V$8,'Katılımcı Bilgileri'!A:C,3,FALSE))</f>
        <v/>
      </c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1" t="str">
        <f t="shared" si="7"/>
        <v/>
      </c>
      <c r="AJ59" s="21" t="str">
        <f t="shared" si="8"/>
        <v/>
      </c>
      <c r="AK59" s="21" t="str">
        <f t="shared" si="9"/>
        <v/>
      </c>
      <c r="AL59" s="21" t="str">
        <f t="shared" si="10"/>
        <v/>
      </c>
      <c r="AM59" s="21" t="str">
        <f>IFERROR(IF(B59="","",AJ59+AK59+VLOOKUP(B59,'Katılımcı Bilgileri'!B:F,5,FALSE)),0)</f>
        <v/>
      </c>
      <c r="AN59" s="21" t="str">
        <f>IFERROR(IF(B59="","",IF(AN58="","",COUNTIFS($D$12:$AH$12,1,D59:AH59,"&lt;&gt;")))+VLOOKUP(B59,'Katılımcı Bilgileri'!B:G,6,FALSE),"")</f>
        <v/>
      </c>
      <c r="AO59" s="21" t="str">
        <f t="shared" si="11"/>
        <v/>
      </c>
      <c r="AP59" s="21" t="str">
        <f t="shared" si="12"/>
        <v/>
      </c>
      <c r="AQ59" s="21" t="str">
        <f t="shared" si="13"/>
        <v/>
      </c>
      <c r="AR59" s="21" t="str">
        <f t="shared" si="14"/>
        <v/>
      </c>
      <c r="AS59" s="21" t="str">
        <f t="shared" si="15"/>
        <v/>
      </c>
      <c r="AT59" s="21" t="str">
        <f t="shared" si="16"/>
        <v/>
      </c>
      <c r="AU59" s="21" t="str">
        <f t="shared" si="17"/>
        <v/>
      </c>
      <c r="AV59" s="21" t="str">
        <f t="shared" si="18"/>
        <v/>
      </c>
      <c r="AW59" s="21" t="str">
        <f t="shared" si="19"/>
        <v/>
      </c>
    </row>
    <row r="60" spans="1:49" x14ac:dyDescent="0.25">
      <c r="A60" s="21">
        <v>47</v>
      </c>
      <c r="B60" s="22" t="str">
        <f>IFERROR(VLOOKUP(ROW()-13&amp;$V$8,'Katılımcı Bilgileri'!A:B,2,FALSE),"")</f>
        <v/>
      </c>
      <c r="C60" s="21" t="str">
        <f>IF(B60="","",VLOOKUP(A60&amp;$V$8,'Katılımcı Bilgileri'!A:C,3,FALSE))</f>
        <v/>
      </c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1" t="str">
        <f t="shared" si="7"/>
        <v/>
      </c>
      <c r="AJ60" s="21" t="str">
        <f t="shared" si="8"/>
        <v/>
      </c>
      <c r="AK60" s="21" t="str">
        <f t="shared" si="9"/>
        <v/>
      </c>
      <c r="AL60" s="21" t="str">
        <f t="shared" si="10"/>
        <v/>
      </c>
      <c r="AM60" s="21" t="str">
        <f>IFERROR(IF(B60="","",AJ60+AK60+VLOOKUP(B60,'Katılımcı Bilgileri'!B:F,5,FALSE)),0)</f>
        <v/>
      </c>
      <c r="AN60" s="21" t="str">
        <f>IFERROR(IF(B60="","",IF(AN59="","",COUNTIFS($D$12:$AH$12,1,D60:AH60,"&lt;&gt;")))+VLOOKUP(B60,'Katılımcı Bilgileri'!B:G,6,FALSE),"")</f>
        <v/>
      </c>
      <c r="AO60" s="21" t="str">
        <f t="shared" si="11"/>
        <v/>
      </c>
      <c r="AP60" s="21" t="str">
        <f t="shared" si="12"/>
        <v/>
      </c>
      <c r="AQ60" s="21" t="str">
        <f t="shared" si="13"/>
        <v/>
      </c>
      <c r="AR60" s="21" t="str">
        <f t="shared" si="14"/>
        <v/>
      </c>
      <c r="AS60" s="21" t="str">
        <f t="shared" si="15"/>
        <v/>
      </c>
      <c r="AT60" s="21" t="str">
        <f t="shared" si="16"/>
        <v/>
      </c>
      <c r="AU60" s="21" t="str">
        <f t="shared" si="17"/>
        <v/>
      </c>
      <c r="AV60" s="21" t="str">
        <f t="shared" si="18"/>
        <v/>
      </c>
      <c r="AW60" s="21" t="str">
        <f t="shared" si="19"/>
        <v/>
      </c>
    </row>
    <row r="61" spans="1:49" x14ac:dyDescent="0.25">
      <c r="A61" s="21">
        <v>48</v>
      </c>
      <c r="B61" s="22" t="str">
        <f>IFERROR(VLOOKUP(ROW()-13&amp;$V$8,'Katılımcı Bilgileri'!A:B,2,FALSE),"")</f>
        <v/>
      </c>
      <c r="C61" s="21" t="str">
        <f>IF(B61="","",VLOOKUP(A61&amp;$V$8,'Katılımcı Bilgileri'!A:C,3,FALSE))</f>
        <v/>
      </c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1" t="str">
        <f t="shared" si="7"/>
        <v/>
      </c>
      <c r="AJ61" s="21" t="str">
        <f t="shared" si="8"/>
        <v/>
      </c>
      <c r="AK61" s="21" t="str">
        <f t="shared" si="9"/>
        <v/>
      </c>
      <c r="AL61" s="21" t="str">
        <f t="shared" si="10"/>
        <v/>
      </c>
      <c r="AM61" s="21" t="str">
        <f>IFERROR(IF(B61="","",AJ61+AK61+VLOOKUP(B61,'Katılımcı Bilgileri'!B:F,5,FALSE)),0)</f>
        <v/>
      </c>
      <c r="AN61" s="21" t="str">
        <f>IFERROR(IF(B61="","",IF(AN60="","",COUNTIFS($D$12:$AH$12,1,D61:AH61,"&lt;&gt;")))+VLOOKUP(B61,'Katılımcı Bilgileri'!B:G,6,FALSE),"")</f>
        <v/>
      </c>
      <c r="AO61" s="21" t="str">
        <f t="shared" si="11"/>
        <v/>
      </c>
      <c r="AP61" s="21" t="str">
        <f t="shared" si="12"/>
        <v/>
      </c>
      <c r="AQ61" s="21" t="str">
        <f t="shared" si="13"/>
        <v/>
      </c>
      <c r="AR61" s="21" t="str">
        <f t="shared" si="14"/>
        <v/>
      </c>
      <c r="AS61" s="21" t="str">
        <f t="shared" si="15"/>
        <v/>
      </c>
      <c r="AT61" s="21" t="str">
        <f t="shared" si="16"/>
        <v/>
      </c>
      <c r="AU61" s="21" t="str">
        <f t="shared" si="17"/>
        <v/>
      </c>
      <c r="AV61" s="21" t="str">
        <f t="shared" si="18"/>
        <v/>
      </c>
      <c r="AW61" s="21" t="str">
        <f t="shared" si="19"/>
        <v/>
      </c>
    </row>
    <row r="62" spans="1:49" x14ac:dyDescent="0.25">
      <c r="A62" s="21">
        <v>49</v>
      </c>
      <c r="B62" s="22" t="str">
        <f>IFERROR(VLOOKUP(ROW()-13&amp;$V$8,'Katılımcı Bilgileri'!A:B,2,FALSE),"")</f>
        <v/>
      </c>
      <c r="C62" s="21" t="str">
        <f>IF(B62="","",VLOOKUP(A62&amp;$V$8,'Katılımcı Bilgileri'!A:C,3,FALSE))</f>
        <v/>
      </c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1" t="str">
        <f t="shared" si="7"/>
        <v/>
      </c>
      <c r="AJ62" s="21" t="str">
        <f t="shared" si="8"/>
        <v/>
      </c>
      <c r="AK62" s="21" t="str">
        <f t="shared" si="9"/>
        <v/>
      </c>
      <c r="AL62" s="21" t="str">
        <f t="shared" si="10"/>
        <v/>
      </c>
      <c r="AM62" s="21" t="str">
        <f>IFERROR(IF(B62="","",AJ62+AK62+VLOOKUP(B62,'Katılımcı Bilgileri'!B:F,5,FALSE)),0)</f>
        <v/>
      </c>
      <c r="AN62" s="21" t="str">
        <f>IFERROR(IF(B62="","",IF(AN61="","",COUNTIFS($D$12:$AH$12,1,D62:AH62,"&lt;&gt;")))+VLOOKUP(B62,'Katılımcı Bilgileri'!B:G,6,FALSE),"")</f>
        <v/>
      </c>
      <c r="AO62" s="21" t="str">
        <f t="shared" si="11"/>
        <v/>
      </c>
      <c r="AP62" s="21" t="str">
        <f t="shared" si="12"/>
        <v/>
      </c>
      <c r="AQ62" s="21" t="str">
        <f t="shared" si="13"/>
        <v/>
      </c>
      <c r="AR62" s="21" t="str">
        <f t="shared" si="14"/>
        <v/>
      </c>
      <c r="AS62" s="21" t="str">
        <f t="shared" si="15"/>
        <v/>
      </c>
      <c r="AT62" s="21" t="str">
        <f t="shared" si="16"/>
        <v/>
      </c>
      <c r="AU62" s="21" t="str">
        <f t="shared" si="17"/>
        <v/>
      </c>
      <c r="AV62" s="21" t="str">
        <f t="shared" si="18"/>
        <v/>
      </c>
      <c r="AW62" s="21" t="str">
        <f t="shared" si="19"/>
        <v/>
      </c>
    </row>
    <row r="63" spans="1:49" x14ac:dyDescent="0.25">
      <c r="A63" s="21">
        <v>50</v>
      </c>
      <c r="B63" s="22" t="str">
        <f>IFERROR(VLOOKUP(ROW()-13&amp;$V$8,'Katılımcı Bilgileri'!A:B,2,FALSE),"")</f>
        <v/>
      </c>
      <c r="C63" s="21" t="str">
        <f>IF(B63="","",VLOOKUP(A63&amp;$V$8,'Katılımcı Bilgileri'!A:C,3,FALSE))</f>
        <v/>
      </c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1" t="str">
        <f t="shared" si="7"/>
        <v/>
      </c>
      <c r="AJ63" s="21" t="str">
        <f t="shared" si="8"/>
        <v/>
      </c>
      <c r="AK63" s="21" t="str">
        <f t="shared" si="9"/>
        <v/>
      </c>
      <c r="AL63" s="21" t="str">
        <f t="shared" si="10"/>
        <v/>
      </c>
      <c r="AM63" s="21" t="str">
        <f>IFERROR(IF(B63="","",AJ63+AK63+VLOOKUP(B63,'Katılımcı Bilgileri'!B:F,5,FALSE)),0)</f>
        <v/>
      </c>
      <c r="AN63" s="21" t="str">
        <f>IFERROR(IF(B63="","",IF(AN62="","",COUNTIFS($D$12:$AH$12,1,D63:AH63,"&lt;&gt;")))+VLOOKUP(B63,'Katılımcı Bilgileri'!B:G,6,FALSE),"")</f>
        <v/>
      </c>
      <c r="AO63" s="21" t="str">
        <f t="shared" si="11"/>
        <v/>
      </c>
      <c r="AP63" s="21" t="str">
        <f t="shared" si="12"/>
        <v/>
      </c>
      <c r="AQ63" s="21" t="str">
        <f t="shared" si="13"/>
        <v/>
      </c>
      <c r="AR63" s="21" t="str">
        <f t="shared" si="14"/>
        <v/>
      </c>
      <c r="AS63" s="21" t="str">
        <f t="shared" si="15"/>
        <v/>
      </c>
      <c r="AT63" s="21" t="str">
        <f t="shared" si="16"/>
        <v/>
      </c>
      <c r="AU63" s="21" t="str">
        <f t="shared" si="17"/>
        <v/>
      </c>
      <c r="AV63" s="21" t="str">
        <f t="shared" si="18"/>
        <v/>
      </c>
      <c r="AW63" s="21" t="str">
        <f t="shared" si="19"/>
        <v/>
      </c>
    </row>
    <row r="64" spans="1:49" x14ac:dyDescent="0.25">
      <c r="A64" s="21">
        <v>51</v>
      </c>
      <c r="B64" s="22" t="str">
        <f>IFERROR(VLOOKUP(ROW()-13&amp;$V$8,'Katılımcı Bilgileri'!A:B,2,FALSE),"")</f>
        <v/>
      </c>
      <c r="C64" s="21" t="str">
        <f>IF(B64="","",VLOOKUP(A64&amp;$V$8,'Katılımcı Bilgileri'!A:C,3,FALSE))</f>
        <v/>
      </c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3"/>
      <c r="AI64" s="21" t="str">
        <f t="shared" si="7"/>
        <v/>
      </c>
      <c r="AJ64" s="21" t="str">
        <f t="shared" si="8"/>
        <v/>
      </c>
      <c r="AK64" s="21" t="str">
        <f t="shared" si="9"/>
        <v/>
      </c>
      <c r="AL64" s="21" t="str">
        <f t="shared" si="10"/>
        <v/>
      </c>
      <c r="AM64" s="21" t="str">
        <f>IFERROR(IF(B64="","",AJ64+AK64+VLOOKUP(B64,'Katılımcı Bilgileri'!B:F,5,FALSE)),0)</f>
        <v/>
      </c>
      <c r="AN64" s="21" t="str">
        <f>IFERROR(IF(B64="","",IF(AN63="","",COUNTIFS($D$12:$AH$12,1,D64:AH64,"&lt;&gt;")))+VLOOKUP(B64,'Katılımcı Bilgileri'!B:G,6,FALSE),"")</f>
        <v/>
      </c>
      <c r="AO64" s="21" t="str">
        <f t="shared" si="11"/>
        <v/>
      </c>
      <c r="AP64" s="21" t="str">
        <f t="shared" si="12"/>
        <v/>
      </c>
      <c r="AQ64" s="21" t="str">
        <f t="shared" si="13"/>
        <v/>
      </c>
      <c r="AR64" s="21" t="str">
        <f t="shared" si="14"/>
        <v/>
      </c>
      <c r="AS64" s="21" t="str">
        <f t="shared" si="15"/>
        <v/>
      </c>
      <c r="AT64" s="21" t="str">
        <f t="shared" si="16"/>
        <v/>
      </c>
      <c r="AU64" s="21" t="str">
        <f t="shared" si="17"/>
        <v/>
      </c>
      <c r="AV64" s="21" t="str">
        <f t="shared" si="18"/>
        <v/>
      </c>
      <c r="AW64" s="21" t="str">
        <f t="shared" si="19"/>
        <v/>
      </c>
    </row>
    <row r="65" spans="1:49" x14ac:dyDescent="0.25">
      <c r="A65" s="21">
        <v>52</v>
      </c>
      <c r="B65" s="22" t="str">
        <f>IFERROR(VLOOKUP(ROW()-13&amp;$V$8,'Katılımcı Bilgileri'!A:B,2,FALSE),"")</f>
        <v/>
      </c>
      <c r="C65" s="21" t="str">
        <f>IF(B65="","",VLOOKUP(A65&amp;$V$8,'Katılımcı Bilgileri'!A:C,3,FALSE))</f>
        <v/>
      </c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1" t="str">
        <f t="shared" si="7"/>
        <v/>
      </c>
      <c r="AJ65" s="21" t="str">
        <f t="shared" si="8"/>
        <v/>
      </c>
      <c r="AK65" s="21" t="str">
        <f t="shared" si="9"/>
        <v/>
      </c>
      <c r="AL65" s="21" t="str">
        <f t="shared" si="10"/>
        <v/>
      </c>
      <c r="AM65" s="21" t="str">
        <f>IFERROR(IF(B65="","",AJ65+AK65+VLOOKUP(B65,'Katılımcı Bilgileri'!B:F,5,FALSE)),0)</f>
        <v/>
      </c>
      <c r="AN65" s="21" t="str">
        <f>IFERROR(IF(B65="","",IF(AN64="","",COUNTIFS($D$12:$AH$12,1,D65:AH65,"&lt;&gt;")))+VLOOKUP(B65,'Katılımcı Bilgileri'!B:G,6,FALSE),"")</f>
        <v/>
      </c>
      <c r="AO65" s="21" t="str">
        <f t="shared" si="11"/>
        <v/>
      </c>
      <c r="AP65" s="21" t="str">
        <f t="shared" si="12"/>
        <v/>
      </c>
      <c r="AQ65" s="21" t="str">
        <f t="shared" si="13"/>
        <v/>
      </c>
      <c r="AR65" s="21" t="str">
        <f t="shared" si="14"/>
        <v/>
      </c>
      <c r="AS65" s="21" t="str">
        <f t="shared" si="15"/>
        <v/>
      </c>
      <c r="AT65" s="21" t="str">
        <f t="shared" si="16"/>
        <v/>
      </c>
      <c r="AU65" s="21" t="str">
        <f t="shared" si="17"/>
        <v/>
      </c>
      <c r="AV65" s="21" t="str">
        <f t="shared" si="18"/>
        <v/>
      </c>
      <c r="AW65" s="21" t="str">
        <f t="shared" si="19"/>
        <v/>
      </c>
    </row>
    <row r="66" spans="1:49" x14ac:dyDescent="0.25">
      <c r="A66" s="21">
        <v>53</v>
      </c>
      <c r="B66" s="22" t="str">
        <f>IFERROR(VLOOKUP(ROW()-13&amp;$V$8,'Katılımcı Bilgileri'!A:B,2,FALSE),"")</f>
        <v/>
      </c>
      <c r="C66" s="21" t="str">
        <f>IF(B66="","",VLOOKUP(A66&amp;$V$8,'Katılımcı Bilgileri'!A:C,3,FALSE))</f>
        <v/>
      </c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1" t="str">
        <f t="shared" si="7"/>
        <v/>
      </c>
      <c r="AJ66" s="21" t="str">
        <f t="shared" si="8"/>
        <v/>
      </c>
      <c r="AK66" s="21" t="str">
        <f t="shared" si="9"/>
        <v/>
      </c>
      <c r="AL66" s="21" t="str">
        <f t="shared" si="10"/>
        <v/>
      </c>
      <c r="AM66" s="21" t="str">
        <f>IFERROR(IF(B66="","",AJ66+AK66+VLOOKUP(B66,'Katılımcı Bilgileri'!B:F,5,FALSE)),0)</f>
        <v/>
      </c>
      <c r="AN66" s="21" t="str">
        <f>IFERROR(IF(B66="","",IF(AN65="","",COUNTIFS($D$12:$AH$12,1,D66:AH66,"&lt;&gt;")))+VLOOKUP(B66,'Katılımcı Bilgileri'!B:G,6,FALSE),"")</f>
        <v/>
      </c>
      <c r="AO66" s="21" t="str">
        <f t="shared" si="11"/>
        <v/>
      </c>
      <c r="AP66" s="21" t="str">
        <f t="shared" si="12"/>
        <v/>
      </c>
      <c r="AQ66" s="21" t="str">
        <f t="shared" si="13"/>
        <v/>
      </c>
      <c r="AR66" s="21" t="str">
        <f t="shared" si="14"/>
        <v/>
      </c>
      <c r="AS66" s="21" t="str">
        <f t="shared" si="15"/>
        <v/>
      </c>
      <c r="AT66" s="21" t="str">
        <f t="shared" si="16"/>
        <v/>
      </c>
      <c r="AU66" s="21" t="str">
        <f t="shared" si="17"/>
        <v/>
      </c>
      <c r="AV66" s="21" t="str">
        <f t="shared" si="18"/>
        <v/>
      </c>
      <c r="AW66" s="21" t="str">
        <f t="shared" si="19"/>
        <v/>
      </c>
    </row>
    <row r="67" spans="1:49" x14ac:dyDescent="0.25">
      <c r="A67" s="21">
        <v>54</v>
      </c>
      <c r="B67" s="22" t="str">
        <f>IFERROR(VLOOKUP(ROW()-13&amp;$V$8,'Katılımcı Bilgileri'!A:B,2,FALSE),"")</f>
        <v/>
      </c>
      <c r="C67" s="21" t="str">
        <f>IF(B67="","",VLOOKUP(A67&amp;$V$8,'Katılımcı Bilgileri'!A:C,3,FALSE))</f>
        <v/>
      </c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1" t="str">
        <f t="shared" si="7"/>
        <v/>
      </c>
      <c r="AJ67" s="21" t="str">
        <f t="shared" si="8"/>
        <v/>
      </c>
      <c r="AK67" s="21" t="str">
        <f t="shared" si="9"/>
        <v/>
      </c>
      <c r="AL67" s="21" t="str">
        <f t="shared" si="10"/>
        <v/>
      </c>
      <c r="AM67" s="21" t="str">
        <f>IFERROR(IF(B67="","",AJ67+AK67+VLOOKUP(B67,'Katılımcı Bilgileri'!B:F,5,FALSE)),0)</f>
        <v/>
      </c>
      <c r="AN67" s="21" t="str">
        <f>IFERROR(IF(B67="","",IF(AN66="","",COUNTIFS($D$12:$AH$12,1,D67:AH67,"&lt;&gt;")))+VLOOKUP(B67,'Katılımcı Bilgileri'!B:G,6,FALSE),"")</f>
        <v/>
      </c>
      <c r="AO67" s="21" t="str">
        <f t="shared" si="11"/>
        <v/>
      </c>
      <c r="AP67" s="21" t="str">
        <f t="shared" si="12"/>
        <v/>
      </c>
      <c r="AQ67" s="21" t="str">
        <f t="shared" si="13"/>
        <v/>
      </c>
      <c r="AR67" s="21" t="str">
        <f t="shared" si="14"/>
        <v/>
      </c>
      <c r="AS67" s="21" t="str">
        <f t="shared" si="15"/>
        <v/>
      </c>
      <c r="AT67" s="21" t="str">
        <f t="shared" si="16"/>
        <v/>
      </c>
      <c r="AU67" s="21" t="str">
        <f t="shared" si="17"/>
        <v/>
      </c>
      <c r="AV67" s="21" t="str">
        <f t="shared" si="18"/>
        <v/>
      </c>
      <c r="AW67" s="21" t="str">
        <f t="shared" si="19"/>
        <v/>
      </c>
    </row>
    <row r="68" spans="1:49" x14ac:dyDescent="0.25">
      <c r="A68" s="21">
        <v>55</v>
      </c>
      <c r="B68" s="22" t="str">
        <f>IFERROR(VLOOKUP(ROW()-13&amp;$V$8,'Katılımcı Bilgileri'!A:B,2,FALSE),"")</f>
        <v/>
      </c>
      <c r="C68" s="21" t="str">
        <f>IF(B68="","",VLOOKUP(A68&amp;$V$8,'Katılımcı Bilgileri'!A:C,3,FALSE))</f>
        <v/>
      </c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1" t="str">
        <f t="shared" si="7"/>
        <v/>
      </c>
      <c r="AJ68" s="21" t="str">
        <f t="shared" si="8"/>
        <v/>
      </c>
      <c r="AK68" s="21" t="str">
        <f t="shared" si="9"/>
        <v/>
      </c>
      <c r="AL68" s="21" t="str">
        <f t="shared" si="10"/>
        <v/>
      </c>
      <c r="AM68" s="21" t="str">
        <f>IFERROR(IF(B68="","",AJ68+AK68+VLOOKUP(B68,'Katılımcı Bilgileri'!B:F,5,FALSE)),0)</f>
        <v/>
      </c>
      <c r="AN68" s="21" t="str">
        <f>IFERROR(IF(B68="","",IF(AN67="","",COUNTIFS($D$12:$AH$12,1,D68:AH68,"&lt;&gt;")))+VLOOKUP(B68,'Katılımcı Bilgileri'!B:G,6,FALSE),"")</f>
        <v/>
      </c>
      <c r="AO68" s="21" t="str">
        <f t="shared" si="11"/>
        <v/>
      </c>
      <c r="AP68" s="21" t="str">
        <f t="shared" si="12"/>
        <v/>
      </c>
      <c r="AQ68" s="21" t="str">
        <f t="shared" si="13"/>
        <v/>
      </c>
      <c r="AR68" s="21" t="str">
        <f t="shared" si="14"/>
        <v/>
      </c>
      <c r="AS68" s="21" t="str">
        <f t="shared" si="15"/>
        <v/>
      </c>
      <c r="AT68" s="21" t="str">
        <f t="shared" si="16"/>
        <v/>
      </c>
      <c r="AU68" s="21" t="str">
        <f t="shared" si="17"/>
        <v/>
      </c>
      <c r="AV68" s="21" t="str">
        <f t="shared" si="18"/>
        <v/>
      </c>
      <c r="AW68" s="21" t="str">
        <f t="shared" si="19"/>
        <v/>
      </c>
    </row>
    <row r="69" spans="1:49" x14ac:dyDescent="0.25">
      <c r="A69" s="21">
        <v>56</v>
      </c>
      <c r="B69" s="22" t="str">
        <f>IFERROR(VLOOKUP(ROW()-13&amp;$V$8,'Katılımcı Bilgileri'!A:B,2,FALSE),"")</f>
        <v/>
      </c>
      <c r="C69" s="21" t="str">
        <f>IF(B69="","",VLOOKUP(A69&amp;$V$8,'Katılımcı Bilgileri'!A:C,3,FALSE))</f>
        <v/>
      </c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1" t="str">
        <f t="shared" si="7"/>
        <v/>
      </c>
      <c r="AJ69" s="21" t="str">
        <f t="shared" si="8"/>
        <v/>
      </c>
      <c r="AK69" s="21" t="str">
        <f t="shared" si="9"/>
        <v/>
      </c>
      <c r="AL69" s="21" t="str">
        <f t="shared" si="10"/>
        <v/>
      </c>
      <c r="AM69" s="21" t="str">
        <f>IFERROR(IF(B69="","",AJ69+AK69+VLOOKUP(B69,'Katılımcı Bilgileri'!B:F,5,FALSE)),0)</f>
        <v/>
      </c>
      <c r="AN69" s="21" t="str">
        <f>IFERROR(IF(B69="","",IF(AN68="","",COUNTIFS($D$12:$AH$12,1,D69:AH69,"&lt;&gt;")))+VLOOKUP(B69,'Katılımcı Bilgileri'!B:G,6,FALSE),"")</f>
        <v/>
      </c>
      <c r="AO69" s="21" t="str">
        <f t="shared" si="11"/>
        <v/>
      </c>
      <c r="AP69" s="21" t="str">
        <f t="shared" si="12"/>
        <v/>
      </c>
      <c r="AQ69" s="21" t="str">
        <f t="shared" si="13"/>
        <v/>
      </c>
      <c r="AR69" s="21" t="str">
        <f t="shared" si="14"/>
        <v/>
      </c>
      <c r="AS69" s="21" t="str">
        <f t="shared" si="15"/>
        <v/>
      </c>
      <c r="AT69" s="21" t="str">
        <f t="shared" si="16"/>
        <v/>
      </c>
      <c r="AU69" s="21" t="str">
        <f t="shared" si="17"/>
        <v/>
      </c>
      <c r="AV69" s="21" t="str">
        <f t="shared" si="18"/>
        <v/>
      </c>
      <c r="AW69" s="21" t="str">
        <f t="shared" si="19"/>
        <v/>
      </c>
    </row>
    <row r="70" spans="1:49" x14ac:dyDescent="0.25">
      <c r="A70" s="21">
        <v>57</v>
      </c>
      <c r="B70" s="22" t="str">
        <f>IFERROR(VLOOKUP(ROW()-13&amp;$V$8,'Katılımcı Bilgileri'!A:B,2,FALSE),"")</f>
        <v/>
      </c>
      <c r="C70" s="21" t="str">
        <f>IF(B70="","",VLOOKUP(A70&amp;$V$8,'Katılımcı Bilgileri'!A:C,3,FALSE))</f>
        <v/>
      </c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1" t="str">
        <f t="shared" si="7"/>
        <v/>
      </c>
      <c r="AJ70" s="21" t="str">
        <f t="shared" si="8"/>
        <v/>
      </c>
      <c r="AK70" s="21" t="str">
        <f t="shared" si="9"/>
        <v/>
      </c>
      <c r="AL70" s="21" t="str">
        <f t="shared" si="10"/>
        <v/>
      </c>
      <c r="AM70" s="21" t="str">
        <f>IFERROR(IF(B70="","",AJ70+AK70+VLOOKUP(B70,'Katılımcı Bilgileri'!B:F,5,FALSE)),0)</f>
        <v/>
      </c>
      <c r="AN70" s="21" t="str">
        <f>IFERROR(IF(B70="","",IF(AN69="","",COUNTIFS($D$12:$AH$12,1,D70:AH70,"&lt;&gt;")))+VLOOKUP(B70,'Katılımcı Bilgileri'!B:G,6,FALSE),"")</f>
        <v/>
      </c>
      <c r="AO70" s="21" t="str">
        <f t="shared" si="11"/>
        <v/>
      </c>
      <c r="AP70" s="21" t="str">
        <f t="shared" si="12"/>
        <v/>
      </c>
      <c r="AQ70" s="21" t="str">
        <f t="shared" si="13"/>
        <v/>
      </c>
      <c r="AR70" s="21" t="str">
        <f t="shared" si="14"/>
        <v/>
      </c>
      <c r="AS70" s="21" t="str">
        <f t="shared" si="15"/>
        <v/>
      </c>
      <c r="AT70" s="21" t="str">
        <f t="shared" si="16"/>
        <v/>
      </c>
      <c r="AU70" s="21" t="str">
        <f t="shared" si="17"/>
        <v/>
      </c>
      <c r="AV70" s="21" t="str">
        <f t="shared" si="18"/>
        <v/>
      </c>
      <c r="AW70" s="21" t="str">
        <f t="shared" si="19"/>
        <v/>
      </c>
    </row>
    <row r="71" spans="1:49" x14ac:dyDescent="0.25">
      <c r="A71" s="21">
        <v>58</v>
      </c>
      <c r="B71" s="22" t="str">
        <f>IFERROR(VLOOKUP(ROW()-13&amp;$V$8,'Katılımcı Bilgileri'!A:B,2,FALSE),"")</f>
        <v/>
      </c>
      <c r="C71" s="21" t="str">
        <f>IF(B71="","",VLOOKUP(A71&amp;$V$8,'Katılımcı Bilgileri'!A:C,3,FALSE))</f>
        <v/>
      </c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1" t="str">
        <f t="shared" si="7"/>
        <v/>
      </c>
      <c r="AJ71" s="21" t="str">
        <f t="shared" si="8"/>
        <v/>
      </c>
      <c r="AK71" s="21" t="str">
        <f t="shared" si="9"/>
        <v/>
      </c>
      <c r="AL71" s="21" t="str">
        <f t="shared" si="10"/>
        <v/>
      </c>
      <c r="AM71" s="21" t="str">
        <f>IFERROR(IF(B71="","",AJ71+AK71+VLOOKUP(B71,'Katılımcı Bilgileri'!B:F,5,FALSE)),0)</f>
        <v/>
      </c>
      <c r="AN71" s="21" t="str">
        <f>IFERROR(IF(B71="","",IF(AN70="","",COUNTIFS($D$12:$AH$12,1,D71:AH71,"&lt;&gt;")))+VLOOKUP(B71,'Katılımcı Bilgileri'!B:G,6,FALSE),"")</f>
        <v/>
      </c>
      <c r="AO71" s="21" t="str">
        <f t="shared" si="11"/>
        <v/>
      </c>
      <c r="AP71" s="21" t="str">
        <f t="shared" si="12"/>
        <v/>
      </c>
      <c r="AQ71" s="21" t="str">
        <f t="shared" si="13"/>
        <v/>
      </c>
      <c r="AR71" s="21" t="str">
        <f t="shared" si="14"/>
        <v/>
      </c>
      <c r="AS71" s="21" t="str">
        <f t="shared" si="15"/>
        <v/>
      </c>
      <c r="AT71" s="21" t="str">
        <f t="shared" si="16"/>
        <v/>
      </c>
      <c r="AU71" s="21" t="str">
        <f t="shared" si="17"/>
        <v/>
      </c>
      <c r="AV71" s="21" t="str">
        <f t="shared" si="18"/>
        <v/>
      </c>
      <c r="AW71" s="21" t="str">
        <f t="shared" si="19"/>
        <v/>
      </c>
    </row>
    <row r="72" spans="1:49" x14ac:dyDescent="0.25">
      <c r="A72" s="21">
        <v>59</v>
      </c>
      <c r="B72" s="22" t="str">
        <f>IFERROR(VLOOKUP(ROW()-13&amp;$V$8,'Katılımcı Bilgileri'!A:B,2,FALSE),"")</f>
        <v/>
      </c>
      <c r="C72" s="21" t="str">
        <f>IF(B72="","",VLOOKUP(A72&amp;$V$8,'Katılımcı Bilgileri'!A:C,3,FALSE))</f>
        <v/>
      </c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1" t="str">
        <f t="shared" si="7"/>
        <v/>
      </c>
      <c r="AJ72" s="21" t="str">
        <f t="shared" si="8"/>
        <v/>
      </c>
      <c r="AK72" s="21" t="str">
        <f t="shared" si="9"/>
        <v/>
      </c>
      <c r="AL72" s="21" t="str">
        <f t="shared" si="10"/>
        <v/>
      </c>
      <c r="AM72" s="21" t="str">
        <f>IFERROR(IF(B72="","",AJ72+AK72+VLOOKUP(B72,'Katılımcı Bilgileri'!B:F,5,FALSE)),0)</f>
        <v/>
      </c>
      <c r="AN72" s="21" t="str">
        <f>IFERROR(IF(B72="","",IF(AN71="","",COUNTIFS($D$12:$AH$12,1,D72:AH72,"&lt;&gt;")))+VLOOKUP(B72,'Katılımcı Bilgileri'!B:G,6,FALSE),"")</f>
        <v/>
      </c>
      <c r="AO72" s="21" t="str">
        <f t="shared" si="11"/>
        <v/>
      </c>
      <c r="AP72" s="21" t="str">
        <f t="shared" si="12"/>
        <v/>
      </c>
      <c r="AQ72" s="21" t="str">
        <f t="shared" si="13"/>
        <v/>
      </c>
      <c r="AR72" s="21" t="str">
        <f t="shared" si="14"/>
        <v/>
      </c>
      <c r="AS72" s="21" t="str">
        <f t="shared" si="15"/>
        <v/>
      </c>
      <c r="AT72" s="21" t="str">
        <f t="shared" si="16"/>
        <v/>
      </c>
      <c r="AU72" s="21" t="str">
        <f t="shared" si="17"/>
        <v/>
      </c>
      <c r="AV72" s="21" t="str">
        <f t="shared" si="18"/>
        <v/>
      </c>
      <c r="AW72" s="21" t="str">
        <f t="shared" si="19"/>
        <v/>
      </c>
    </row>
    <row r="73" spans="1:49" x14ac:dyDescent="0.25">
      <c r="A73" s="21">
        <v>60</v>
      </c>
      <c r="B73" s="22" t="str">
        <f>IFERROR(VLOOKUP(ROW()-13&amp;$V$8,'Katılımcı Bilgileri'!A:B,2,FALSE),"")</f>
        <v/>
      </c>
      <c r="C73" s="21" t="str">
        <f>IF(B73="","",VLOOKUP(A73&amp;$V$8,'Katılımcı Bilgileri'!A:C,3,FALSE))</f>
        <v/>
      </c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1" t="str">
        <f t="shared" si="7"/>
        <v/>
      </c>
      <c r="AJ73" s="21" t="str">
        <f t="shared" si="8"/>
        <v/>
      </c>
      <c r="AK73" s="21" t="str">
        <f t="shared" si="9"/>
        <v/>
      </c>
      <c r="AL73" s="21" t="str">
        <f t="shared" si="10"/>
        <v/>
      </c>
      <c r="AM73" s="21" t="str">
        <f>IFERROR(IF(B73="","",AJ73+AK73+VLOOKUP(B73,'Katılımcı Bilgileri'!B:F,5,FALSE)),0)</f>
        <v/>
      </c>
      <c r="AN73" s="21" t="str">
        <f>IFERROR(IF(B73="","",IF(AN72="","",COUNTIFS($D$12:$AH$12,1,D73:AH73,"&lt;&gt;")))+VLOOKUP(B73,'Katılımcı Bilgileri'!B:G,6,FALSE),"")</f>
        <v/>
      </c>
      <c r="AO73" s="21" t="str">
        <f t="shared" si="11"/>
        <v/>
      </c>
      <c r="AP73" s="21" t="str">
        <f t="shared" si="12"/>
        <v/>
      </c>
      <c r="AQ73" s="21" t="str">
        <f t="shared" si="13"/>
        <v/>
      </c>
      <c r="AR73" s="21" t="str">
        <f t="shared" si="14"/>
        <v/>
      </c>
      <c r="AS73" s="21" t="str">
        <f t="shared" si="15"/>
        <v/>
      </c>
      <c r="AT73" s="21" t="str">
        <f t="shared" si="16"/>
        <v/>
      </c>
      <c r="AU73" s="21" t="str">
        <f t="shared" si="17"/>
        <v/>
      </c>
      <c r="AV73" s="21" t="str">
        <f t="shared" si="18"/>
        <v/>
      </c>
      <c r="AW73" s="21" t="str">
        <f t="shared" si="19"/>
        <v/>
      </c>
    </row>
    <row r="74" spans="1:49" x14ac:dyDescent="0.25">
      <c r="A74" s="21">
        <v>61</v>
      </c>
      <c r="B74" s="22" t="str">
        <f>IFERROR(VLOOKUP(ROW()-13&amp;$V$8,'Katılımcı Bilgileri'!A:B,2,FALSE),"")</f>
        <v/>
      </c>
      <c r="C74" s="21" t="str">
        <f>IF(B74="","",VLOOKUP(A74&amp;$V$8,'Katılımcı Bilgileri'!A:C,3,FALSE))</f>
        <v/>
      </c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1" t="str">
        <f t="shared" si="7"/>
        <v/>
      </c>
      <c r="AJ74" s="21" t="str">
        <f t="shared" si="8"/>
        <v/>
      </c>
      <c r="AK74" s="21" t="str">
        <f t="shared" si="9"/>
        <v/>
      </c>
      <c r="AL74" s="21" t="str">
        <f t="shared" si="10"/>
        <v/>
      </c>
      <c r="AM74" s="21" t="str">
        <f>IFERROR(IF(B74="","",AJ74+AK74+VLOOKUP(B74,'Katılımcı Bilgileri'!B:F,5,FALSE)),0)</f>
        <v/>
      </c>
      <c r="AN74" s="21" t="str">
        <f>IFERROR(IF(B74="","",IF(AN73="","",COUNTIFS($D$12:$AH$12,1,D74:AH74,"&lt;&gt;")))+VLOOKUP(B74,'Katılımcı Bilgileri'!B:G,6,FALSE),"")</f>
        <v/>
      </c>
      <c r="AO74" s="21" t="str">
        <f t="shared" si="11"/>
        <v/>
      </c>
      <c r="AP74" s="21" t="str">
        <f t="shared" si="12"/>
        <v/>
      </c>
      <c r="AQ74" s="21" t="str">
        <f t="shared" si="13"/>
        <v/>
      </c>
      <c r="AR74" s="21" t="str">
        <f t="shared" si="14"/>
        <v/>
      </c>
      <c r="AS74" s="21" t="str">
        <f t="shared" si="15"/>
        <v/>
      </c>
      <c r="AT74" s="21" t="str">
        <f t="shared" si="16"/>
        <v/>
      </c>
      <c r="AU74" s="21" t="str">
        <f t="shared" si="17"/>
        <v/>
      </c>
      <c r="AV74" s="21" t="str">
        <f t="shared" si="18"/>
        <v/>
      </c>
      <c r="AW74" s="21" t="str">
        <f t="shared" si="19"/>
        <v/>
      </c>
    </row>
    <row r="75" spans="1:49" x14ac:dyDescent="0.25">
      <c r="A75" s="21">
        <v>62</v>
      </c>
      <c r="B75" s="22" t="str">
        <f>IFERROR(VLOOKUP(ROW()-13&amp;$V$8,'Katılımcı Bilgileri'!A:B,2,FALSE),"")</f>
        <v/>
      </c>
      <c r="C75" s="21" t="str">
        <f>IF(B75="","",VLOOKUP(A75&amp;$V$8,'Katılımcı Bilgileri'!A:C,3,FALSE))</f>
        <v/>
      </c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23"/>
      <c r="AH75" s="23"/>
      <c r="AI75" s="21" t="str">
        <f t="shared" si="7"/>
        <v/>
      </c>
      <c r="AJ75" s="21" t="str">
        <f t="shared" si="8"/>
        <v/>
      </c>
      <c r="AK75" s="21" t="str">
        <f t="shared" si="9"/>
        <v/>
      </c>
      <c r="AL75" s="21" t="str">
        <f t="shared" si="10"/>
        <v/>
      </c>
      <c r="AM75" s="21" t="str">
        <f>IFERROR(IF(B75="","",AJ75+AK75+VLOOKUP(B75,'Katılımcı Bilgileri'!B:F,5,FALSE)),0)</f>
        <v/>
      </c>
      <c r="AN75" s="21" t="str">
        <f>IFERROR(IF(B75="","",IF(AN74="","",COUNTIFS($D$12:$AH$12,1,D75:AH75,"&lt;&gt;")))+VLOOKUP(B75,'Katılımcı Bilgileri'!B:G,6,FALSE),"")</f>
        <v/>
      </c>
      <c r="AO75" s="21" t="str">
        <f t="shared" si="11"/>
        <v/>
      </c>
      <c r="AP75" s="21" t="str">
        <f t="shared" si="12"/>
        <v/>
      </c>
      <c r="AQ75" s="21" t="str">
        <f t="shared" si="13"/>
        <v/>
      </c>
      <c r="AR75" s="21" t="str">
        <f t="shared" si="14"/>
        <v/>
      </c>
      <c r="AS75" s="21" t="str">
        <f t="shared" si="15"/>
        <v/>
      </c>
      <c r="AT75" s="21" t="str">
        <f t="shared" si="16"/>
        <v/>
      </c>
      <c r="AU75" s="21" t="str">
        <f t="shared" si="17"/>
        <v/>
      </c>
      <c r="AV75" s="21" t="str">
        <f t="shared" si="18"/>
        <v/>
      </c>
      <c r="AW75" s="21" t="str">
        <f t="shared" si="19"/>
        <v/>
      </c>
    </row>
    <row r="76" spans="1:49" x14ac:dyDescent="0.25">
      <c r="A76" s="21">
        <v>63</v>
      </c>
      <c r="B76" s="22" t="str">
        <f>IFERROR(VLOOKUP(ROW()-13&amp;$V$8,'Katılımcı Bilgileri'!A:B,2,FALSE),"")</f>
        <v/>
      </c>
      <c r="C76" s="21" t="str">
        <f>IF(B76="","",VLOOKUP(A76&amp;$V$8,'Katılımcı Bilgileri'!A:C,3,FALSE))</f>
        <v/>
      </c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3"/>
      <c r="AI76" s="21" t="str">
        <f t="shared" si="7"/>
        <v/>
      </c>
      <c r="AJ76" s="21" t="str">
        <f t="shared" si="8"/>
        <v/>
      </c>
      <c r="AK76" s="21" t="str">
        <f t="shared" si="9"/>
        <v/>
      </c>
      <c r="AL76" s="21" t="str">
        <f t="shared" si="10"/>
        <v/>
      </c>
      <c r="AM76" s="21" t="str">
        <f>IFERROR(IF(B76="","",AJ76+AK76+VLOOKUP(B76,'Katılımcı Bilgileri'!B:F,5,FALSE)),0)</f>
        <v/>
      </c>
      <c r="AN76" s="21" t="str">
        <f>IFERROR(IF(B76="","",IF(AN75="","",COUNTIFS($D$12:$AH$12,1,D76:AH76,"&lt;&gt;")))+VLOOKUP(B76,'Katılımcı Bilgileri'!B:G,6,FALSE),"")</f>
        <v/>
      </c>
      <c r="AO76" s="21" t="str">
        <f t="shared" si="11"/>
        <v/>
      </c>
      <c r="AP76" s="21" t="str">
        <f t="shared" si="12"/>
        <v/>
      </c>
      <c r="AQ76" s="21" t="str">
        <f t="shared" si="13"/>
        <v/>
      </c>
      <c r="AR76" s="21" t="str">
        <f t="shared" si="14"/>
        <v/>
      </c>
      <c r="AS76" s="21" t="str">
        <f t="shared" si="15"/>
        <v/>
      </c>
      <c r="AT76" s="21" t="str">
        <f t="shared" si="16"/>
        <v/>
      </c>
      <c r="AU76" s="21" t="str">
        <f t="shared" si="17"/>
        <v/>
      </c>
      <c r="AV76" s="21" t="str">
        <f t="shared" si="18"/>
        <v/>
      </c>
      <c r="AW76" s="21" t="str">
        <f t="shared" si="19"/>
        <v/>
      </c>
    </row>
    <row r="77" spans="1:49" x14ac:dyDescent="0.25">
      <c r="A77" s="21">
        <v>64</v>
      </c>
      <c r="B77" s="22" t="str">
        <f>IFERROR(VLOOKUP(ROW()-13&amp;$V$8,'Katılımcı Bilgileri'!A:B,2,FALSE),"")</f>
        <v/>
      </c>
      <c r="C77" s="21" t="str">
        <f>IF(B77="","",VLOOKUP(A77&amp;$V$8,'Katılımcı Bilgileri'!A:C,3,FALSE))</f>
        <v/>
      </c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3"/>
      <c r="AG77" s="23"/>
      <c r="AH77" s="23"/>
      <c r="AI77" s="21" t="str">
        <f t="shared" si="7"/>
        <v/>
      </c>
      <c r="AJ77" s="21" t="str">
        <f t="shared" si="8"/>
        <v/>
      </c>
      <c r="AK77" s="21" t="str">
        <f t="shared" si="9"/>
        <v/>
      </c>
      <c r="AL77" s="21" t="str">
        <f t="shared" si="10"/>
        <v/>
      </c>
      <c r="AM77" s="21" t="str">
        <f>IFERROR(IF(B77="","",AJ77+AK77+VLOOKUP(B77,'Katılımcı Bilgileri'!B:F,5,FALSE)),0)</f>
        <v/>
      </c>
      <c r="AN77" s="21" t="str">
        <f>IFERROR(IF(B77="","",IF(AN76="","",COUNTIFS($D$12:$AH$12,1,D77:AH77,"&lt;&gt;")))+VLOOKUP(B77,'Katılımcı Bilgileri'!B:G,6,FALSE),"")</f>
        <v/>
      </c>
      <c r="AO77" s="21" t="str">
        <f t="shared" si="11"/>
        <v/>
      </c>
      <c r="AP77" s="21" t="str">
        <f t="shared" si="12"/>
        <v/>
      </c>
      <c r="AQ77" s="21" t="str">
        <f t="shared" si="13"/>
        <v/>
      </c>
      <c r="AR77" s="21" t="str">
        <f t="shared" si="14"/>
        <v/>
      </c>
      <c r="AS77" s="21" t="str">
        <f t="shared" si="15"/>
        <v/>
      </c>
      <c r="AT77" s="21" t="str">
        <f t="shared" si="16"/>
        <v/>
      </c>
      <c r="AU77" s="21" t="str">
        <f t="shared" si="17"/>
        <v/>
      </c>
      <c r="AV77" s="21" t="str">
        <f t="shared" si="18"/>
        <v/>
      </c>
      <c r="AW77" s="21" t="str">
        <f t="shared" si="19"/>
        <v/>
      </c>
    </row>
    <row r="78" spans="1:49" x14ac:dyDescent="0.25">
      <c r="A78" s="21">
        <v>65</v>
      </c>
      <c r="B78" s="22" t="str">
        <f>IFERROR(VLOOKUP(ROW()-13&amp;$V$8,'Katılımcı Bilgileri'!A:B,2,FALSE),"")</f>
        <v/>
      </c>
      <c r="C78" s="21" t="str">
        <f>IF(B78="","",VLOOKUP(A78&amp;$V$8,'Katılımcı Bilgileri'!A:C,3,FALSE))</f>
        <v/>
      </c>
      <c r="D78" s="23"/>
      <c r="E78" s="23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23"/>
      <c r="AH78" s="23"/>
      <c r="AI78" s="21" t="str">
        <f t="shared" si="7"/>
        <v/>
      </c>
      <c r="AJ78" s="21" t="str">
        <f t="shared" si="8"/>
        <v/>
      </c>
      <c r="AK78" s="21" t="str">
        <f t="shared" si="9"/>
        <v/>
      </c>
      <c r="AL78" s="21" t="str">
        <f t="shared" si="10"/>
        <v/>
      </c>
      <c r="AM78" s="21" t="str">
        <f>IFERROR(IF(B78="","",AJ78+AK78+VLOOKUP(B78,'Katılımcı Bilgileri'!B:F,5,FALSE)),0)</f>
        <v/>
      </c>
      <c r="AN78" s="21" t="str">
        <f>IFERROR(IF(B78="","",IF(AN77="","",COUNTIFS($D$12:$AH$12,1,D78:AH78,"&lt;&gt;")))+VLOOKUP(B78,'Katılımcı Bilgileri'!B:G,6,FALSE),"")</f>
        <v/>
      </c>
      <c r="AO78" s="21" t="str">
        <f t="shared" si="11"/>
        <v/>
      </c>
      <c r="AP78" s="21" t="str">
        <f t="shared" si="12"/>
        <v/>
      </c>
      <c r="AQ78" s="21" t="str">
        <f t="shared" si="13"/>
        <v/>
      </c>
      <c r="AR78" s="21" t="str">
        <f t="shared" si="14"/>
        <v/>
      </c>
      <c r="AS78" s="21" t="str">
        <f t="shared" si="15"/>
        <v/>
      </c>
      <c r="AT78" s="21" t="str">
        <f t="shared" si="16"/>
        <v/>
      </c>
      <c r="AU78" s="21" t="str">
        <f t="shared" si="17"/>
        <v/>
      </c>
      <c r="AV78" s="21" t="str">
        <f t="shared" si="18"/>
        <v/>
      </c>
      <c r="AW78" s="21" t="str">
        <f t="shared" si="19"/>
        <v/>
      </c>
    </row>
    <row r="79" spans="1:49" x14ac:dyDescent="0.25">
      <c r="A79" s="21">
        <v>66</v>
      </c>
      <c r="B79" s="22" t="str">
        <f>IFERROR(VLOOKUP(ROW()-13&amp;$V$8,'Katılımcı Bilgileri'!A:B,2,FALSE),"")</f>
        <v/>
      </c>
      <c r="C79" s="21" t="str">
        <f>IF(B79="","",VLOOKUP(A79&amp;$V$8,'Katılımcı Bilgileri'!A:C,3,FALSE))</f>
        <v/>
      </c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1" t="str">
        <f t="shared" ref="AI79:AI142" si="20">IF(B79="","",COUNTIF(D79:AH79,"X"))</f>
        <v/>
      </c>
      <c r="AJ79" s="21" t="str">
        <f t="shared" ref="AJ79:AJ142" si="21">IF(B79="","",COUNTIF(D79:AH79,"İ"))</f>
        <v/>
      </c>
      <c r="AK79" s="21" t="str">
        <f t="shared" ref="AK79:AK142" si="22">IF(B79="","",COUNTIF(D79:AH79,"R"))</f>
        <v/>
      </c>
      <c r="AL79" s="21" t="str">
        <f t="shared" ref="AL79:AL142" si="23">IF(B79="","",COUNTIF(D79:AH79,"D"))</f>
        <v/>
      </c>
      <c r="AM79" s="21" t="str">
        <f>IFERROR(IF(B79="","",AJ79+AK79+VLOOKUP(B79,'Katılımcı Bilgileri'!B:F,5,FALSE)),0)</f>
        <v/>
      </c>
      <c r="AN79" s="21" t="str">
        <f>IFERROR(IF(B79="","",IF(AN78="","",COUNTIFS($D$12:$AH$12,1,D79:AH79,"&lt;&gt;")))+VLOOKUP(B79,'Katılımcı Bilgileri'!B:G,6,FALSE),"")</f>
        <v/>
      </c>
      <c r="AO79" s="21" t="str">
        <f t="shared" ref="AO79:AO142" si="24">IF(B79="","",IF(AO78="","",COUNTIFS($D$12:$AH$12,2,D79:AH79,"&lt;&gt;")))</f>
        <v/>
      </c>
      <c r="AP79" s="21" t="str">
        <f t="shared" ref="AP79:AP142" si="25">IF(B79="","",IF(AP78="","",COUNTIFS($D$12:$AH$12,3,D79:AH79,"&lt;&gt;")))</f>
        <v/>
      </c>
      <c r="AQ79" s="21" t="str">
        <f t="shared" ref="AQ79:AQ142" si="26">IF(B79="","",IF(AQ78="","",COUNTIFS($D$12:$AH$12,4,D79:AH79,"&lt;&gt;")))</f>
        <v/>
      </c>
      <c r="AR79" s="21" t="str">
        <f t="shared" ref="AR79:AR142" si="27">IF(B79="","",IF(AR78="","",COUNTIFS($D$12:$AH$12,5,D79:AH79,"&lt;&gt;")))</f>
        <v/>
      </c>
      <c r="AS79" s="21" t="str">
        <f t="shared" ref="AS79:AS142" si="28">IF(B79="","",IF(AS78="","",COUNTIFS($D$12:$AH$12,6,D79:AH79,"&lt;&gt;")))</f>
        <v/>
      </c>
      <c r="AT79" s="21" t="str">
        <f t="shared" ref="AT79:AT142" si="29">IF(B79="","",IF(MAX(AN79:AS79)&gt;3,"HAFTA SAYILARINI KONTROL ET",IF(OR(AU79&lt;&gt;"",AV79&lt;&gt;"",AW79&lt;&gt;""),"KONTROL GEREKİYOR","VERİ GİRİŞİNDE SORUN YOK")))</f>
        <v/>
      </c>
      <c r="AU79" s="21" t="str">
        <f t="shared" ref="AU79:AU142" si="30">IF(B79="","",IF(SUM(AI79:AL79)=0,"VERİ GİRİŞİ YAPILMADI",""))</f>
        <v/>
      </c>
      <c r="AV79" s="21" t="str">
        <f t="shared" ref="AV79:AV142" si="31">IF(B79="","",IF(AL79&gt;0,"KİŞİNİN ÇIKIŞI VERİLMELİ",""))</f>
        <v/>
      </c>
      <c r="AW79" s="21" t="str">
        <f t="shared" ref="AW79:AW142" si="32">IF(B79="","",IF(AM79&gt;10,"İZİN LİMİTİ DOLDU",""))</f>
        <v/>
      </c>
    </row>
    <row r="80" spans="1:49" x14ac:dyDescent="0.25">
      <c r="A80" s="21">
        <v>67</v>
      </c>
      <c r="B80" s="22" t="str">
        <f>IFERROR(VLOOKUP(ROW()-13&amp;$V$8,'Katılımcı Bilgileri'!A:B,2,FALSE),"")</f>
        <v/>
      </c>
      <c r="C80" s="21" t="str">
        <f>IF(B80="","",VLOOKUP(A80&amp;$V$8,'Katılımcı Bilgileri'!A:C,3,FALSE))</f>
        <v/>
      </c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1" t="str">
        <f t="shared" si="20"/>
        <v/>
      </c>
      <c r="AJ80" s="21" t="str">
        <f t="shared" si="21"/>
        <v/>
      </c>
      <c r="AK80" s="21" t="str">
        <f t="shared" si="22"/>
        <v/>
      </c>
      <c r="AL80" s="21" t="str">
        <f t="shared" si="23"/>
        <v/>
      </c>
      <c r="AM80" s="21" t="str">
        <f>IFERROR(IF(B80="","",AJ80+AK80+VLOOKUP(B80,'Katılımcı Bilgileri'!B:F,5,FALSE)),0)</f>
        <v/>
      </c>
      <c r="AN80" s="21" t="str">
        <f>IFERROR(IF(B80="","",IF(AN79="","",COUNTIFS($D$12:$AH$12,1,D80:AH80,"&lt;&gt;")))+VLOOKUP(B80,'Katılımcı Bilgileri'!B:G,6,FALSE),"")</f>
        <v/>
      </c>
      <c r="AO80" s="21" t="str">
        <f t="shared" si="24"/>
        <v/>
      </c>
      <c r="AP80" s="21" t="str">
        <f t="shared" si="25"/>
        <v/>
      </c>
      <c r="AQ80" s="21" t="str">
        <f t="shared" si="26"/>
        <v/>
      </c>
      <c r="AR80" s="21" t="str">
        <f t="shared" si="27"/>
        <v/>
      </c>
      <c r="AS80" s="21" t="str">
        <f t="shared" si="28"/>
        <v/>
      </c>
      <c r="AT80" s="21" t="str">
        <f t="shared" si="29"/>
        <v/>
      </c>
      <c r="AU80" s="21" t="str">
        <f t="shared" si="30"/>
        <v/>
      </c>
      <c r="AV80" s="21" t="str">
        <f t="shared" si="31"/>
        <v/>
      </c>
      <c r="AW80" s="21" t="str">
        <f t="shared" si="32"/>
        <v/>
      </c>
    </row>
    <row r="81" spans="1:49" x14ac:dyDescent="0.25">
      <c r="A81" s="21">
        <v>68</v>
      </c>
      <c r="B81" s="22" t="str">
        <f>IFERROR(VLOOKUP(ROW()-13&amp;$V$8,'Katılımcı Bilgileri'!A:B,2,FALSE),"")</f>
        <v/>
      </c>
      <c r="C81" s="21" t="str">
        <f>IF(B81="","",VLOOKUP(A81&amp;$V$8,'Katılımcı Bilgileri'!A:C,3,FALSE))</f>
        <v/>
      </c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1" t="str">
        <f t="shared" si="20"/>
        <v/>
      </c>
      <c r="AJ81" s="21" t="str">
        <f t="shared" si="21"/>
        <v/>
      </c>
      <c r="AK81" s="21" t="str">
        <f t="shared" si="22"/>
        <v/>
      </c>
      <c r="AL81" s="21" t="str">
        <f t="shared" si="23"/>
        <v/>
      </c>
      <c r="AM81" s="21" t="str">
        <f>IFERROR(IF(B81="","",AJ81+AK81+VLOOKUP(B81,'Katılımcı Bilgileri'!B:F,5,FALSE)),0)</f>
        <v/>
      </c>
      <c r="AN81" s="21" t="str">
        <f>IFERROR(IF(B81="","",IF(AN80="","",COUNTIFS($D$12:$AH$12,1,D81:AH81,"&lt;&gt;")))+VLOOKUP(B81,'Katılımcı Bilgileri'!B:G,6,FALSE),"")</f>
        <v/>
      </c>
      <c r="AO81" s="21" t="str">
        <f t="shared" si="24"/>
        <v/>
      </c>
      <c r="AP81" s="21" t="str">
        <f t="shared" si="25"/>
        <v/>
      </c>
      <c r="AQ81" s="21" t="str">
        <f t="shared" si="26"/>
        <v/>
      </c>
      <c r="AR81" s="21" t="str">
        <f t="shared" si="27"/>
        <v/>
      </c>
      <c r="AS81" s="21" t="str">
        <f t="shared" si="28"/>
        <v/>
      </c>
      <c r="AT81" s="21" t="str">
        <f t="shared" si="29"/>
        <v/>
      </c>
      <c r="AU81" s="21" t="str">
        <f t="shared" si="30"/>
        <v/>
      </c>
      <c r="AV81" s="21" t="str">
        <f t="shared" si="31"/>
        <v/>
      </c>
      <c r="AW81" s="21" t="str">
        <f t="shared" si="32"/>
        <v/>
      </c>
    </row>
    <row r="82" spans="1:49" x14ac:dyDescent="0.25">
      <c r="A82" s="21">
        <v>69</v>
      </c>
      <c r="B82" s="22" t="str">
        <f>IFERROR(VLOOKUP(ROW()-13&amp;$V$8,'Katılımcı Bilgileri'!A:B,2,FALSE),"")</f>
        <v/>
      </c>
      <c r="C82" s="21" t="str">
        <f>IF(B82="","",VLOOKUP(A82&amp;$V$8,'Katılımcı Bilgileri'!A:C,3,FALSE))</f>
        <v/>
      </c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1" t="str">
        <f t="shared" si="20"/>
        <v/>
      </c>
      <c r="AJ82" s="21" t="str">
        <f t="shared" si="21"/>
        <v/>
      </c>
      <c r="AK82" s="21" t="str">
        <f t="shared" si="22"/>
        <v/>
      </c>
      <c r="AL82" s="21" t="str">
        <f t="shared" si="23"/>
        <v/>
      </c>
      <c r="AM82" s="21" t="str">
        <f>IFERROR(IF(B82="","",AJ82+AK82+VLOOKUP(B82,'Katılımcı Bilgileri'!B:F,5,FALSE)),0)</f>
        <v/>
      </c>
      <c r="AN82" s="21" t="str">
        <f>IFERROR(IF(B82="","",IF(AN81="","",COUNTIFS($D$12:$AH$12,1,D82:AH82,"&lt;&gt;")))+VLOOKUP(B82,'Katılımcı Bilgileri'!B:G,6,FALSE),"")</f>
        <v/>
      </c>
      <c r="AO82" s="21" t="str">
        <f t="shared" si="24"/>
        <v/>
      </c>
      <c r="AP82" s="21" t="str">
        <f t="shared" si="25"/>
        <v/>
      </c>
      <c r="AQ82" s="21" t="str">
        <f t="shared" si="26"/>
        <v/>
      </c>
      <c r="AR82" s="21" t="str">
        <f t="shared" si="27"/>
        <v/>
      </c>
      <c r="AS82" s="21" t="str">
        <f t="shared" si="28"/>
        <v/>
      </c>
      <c r="AT82" s="21" t="str">
        <f t="shared" si="29"/>
        <v/>
      </c>
      <c r="AU82" s="21" t="str">
        <f t="shared" si="30"/>
        <v/>
      </c>
      <c r="AV82" s="21" t="str">
        <f t="shared" si="31"/>
        <v/>
      </c>
      <c r="AW82" s="21" t="str">
        <f t="shared" si="32"/>
        <v/>
      </c>
    </row>
    <row r="83" spans="1:49" x14ac:dyDescent="0.25">
      <c r="A83" s="21">
        <v>70</v>
      </c>
      <c r="B83" s="22" t="str">
        <f>IFERROR(VLOOKUP(ROW()-13&amp;$V$8,'Katılımcı Bilgileri'!A:B,2,FALSE),"")</f>
        <v/>
      </c>
      <c r="C83" s="21" t="str">
        <f>IF(B83="","",VLOOKUP(A83&amp;$V$8,'Katılımcı Bilgileri'!A:C,3,FALSE))</f>
        <v/>
      </c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21" t="str">
        <f t="shared" si="20"/>
        <v/>
      </c>
      <c r="AJ83" s="21" t="str">
        <f t="shared" si="21"/>
        <v/>
      </c>
      <c r="AK83" s="21" t="str">
        <f t="shared" si="22"/>
        <v/>
      </c>
      <c r="AL83" s="21" t="str">
        <f t="shared" si="23"/>
        <v/>
      </c>
      <c r="AM83" s="21" t="str">
        <f>IFERROR(IF(B83="","",AJ83+AK83+VLOOKUP(B83,'Katılımcı Bilgileri'!B:F,5,FALSE)),0)</f>
        <v/>
      </c>
      <c r="AN83" s="21" t="str">
        <f>IFERROR(IF(B83="","",IF(AN82="","",COUNTIFS($D$12:$AH$12,1,D83:AH83,"&lt;&gt;")))+VLOOKUP(B83,'Katılımcı Bilgileri'!B:G,6,FALSE),"")</f>
        <v/>
      </c>
      <c r="AO83" s="21" t="str">
        <f t="shared" si="24"/>
        <v/>
      </c>
      <c r="AP83" s="21" t="str">
        <f t="shared" si="25"/>
        <v/>
      </c>
      <c r="AQ83" s="21" t="str">
        <f t="shared" si="26"/>
        <v/>
      </c>
      <c r="AR83" s="21" t="str">
        <f t="shared" si="27"/>
        <v/>
      </c>
      <c r="AS83" s="21" t="str">
        <f t="shared" si="28"/>
        <v/>
      </c>
      <c r="AT83" s="21" t="str">
        <f t="shared" si="29"/>
        <v/>
      </c>
      <c r="AU83" s="21" t="str">
        <f t="shared" si="30"/>
        <v/>
      </c>
      <c r="AV83" s="21" t="str">
        <f t="shared" si="31"/>
        <v/>
      </c>
      <c r="AW83" s="21" t="str">
        <f t="shared" si="32"/>
        <v/>
      </c>
    </row>
    <row r="84" spans="1:49" x14ac:dyDescent="0.25">
      <c r="A84" s="21">
        <v>71</v>
      </c>
      <c r="B84" s="22" t="str">
        <f>IFERROR(VLOOKUP(ROW()-13&amp;$V$8,'Katılımcı Bilgileri'!A:B,2,FALSE),"")</f>
        <v/>
      </c>
      <c r="C84" s="21" t="str">
        <f>IF(B84="","",VLOOKUP(A84&amp;$V$8,'Katılımcı Bilgileri'!A:C,3,FALSE))</f>
        <v/>
      </c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21" t="str">
        <f t="shared" si="20"/>
        <v/>
      </c>
      <c r="AJ84" s="21" t="str">
        <f t="shared" si="21"/>
        <v/>
      </c>
      <c r="AK84" s="21" t="str">
        <f t="shared" si="22"/>
        <v/>
      </c>
      <c r="AL84" s="21" t="str">
        <f t="shared" si="23"/>
        <v/>
      </c>
      <c r="AM84" s="21" t="str">
        <f>IFERROR(IF(B84="","",AJ84+AK84+VLOOKUP(B84,'Katılımcı Bilgileri'!B:F,5,FALSE)),0)</f>
        <v/>
      </c>
      <c r="AN84" s="21" t="str">
        <f>IFERROR(IF(B84="","",IF(AN83="","",COUNTIFS($D$12:$AH$12,1,D84:AH84,"&lt;&gt;")))+VLOOKUP(B84,'Katılımcı Bilgileri'!B:G,6,FALSE),"")</f>
        <v/>
      </c>
      <c r="AO84" s="21" t="str">
        <f t="shared" si="24"/>
        <v/>
      </c>
      <c r="AP84" s="21" t="str">
        <f t="shared" si="25"/>
        <v/>
      </c>
      <c r="AQ84" s="21" t="str">
        <f t="shared" si="26"/>
        <v/>
      </c>
      <c r="AR84" s="21" t="str">
        <f t="shared" si="27"/>
        <v/>
      </c>
      <c r="AS84" s="21" t="str">
        <f t="shared" si="28"/>
        <v/>
      </c>
      <c r="AT84" s="21" t="str">
        <f t="shared" si="29"/>
        <v/>
      </c>
      <c r="AU84" s="21" t="str">
        <f t="shared" si="30"/>
        <v/>
      </c>
      <c r="AV84" s="21" t="str">
        <f t="shared" si="31"/>
        <v/>
      </c>
      <c r="AW84" s="21" t="str">
        <f t="shared" si="32"/>
        <v/>
      </c>
    </row>
    <row r="85" spans="1:49" x14ac:dyDescent="0.25">
      <c r="A85" s="21">
        <v>72</v>
      </c>
      <c r="B85" s="22" t="str">
        <f>IFERROR(VLOOKUP(ROW()-13&amp;$V$8,'Katılımcı Bilgileri'!A:B,2,FALSE),"")</f>
        <v/>
      </c>
      <c r="C85" s="21" t="str">
        <f>IF(B85="","",VLOOKUP(A85&amp;$V$8,'Katılımcı Bilgileri'!A:C,3,FALSE))</f>
        <v/>
      </c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1" t="str">
        <f t="shared" si="20"/>
        <v/>
      </c>
      <c r="AJ85" s="21" t="str">
        <f t="shared" si="21"/>
        <v/>
      </c>
      <c r="AK85" s="21" t="str">
        <f t="shared" si="22"/>
        <v/>
      </c>
      <c r="AL85" s="21" t="str">
        <f t="shared" si="23"/>
        <v/>
      </c>
      <c r="AM85" s="21" t="str">
        <f>IFERROR(IF(B85="","",AJ85+AK85+VLOOKUP(B85,'Katılımcı Bilgileri'!B:F,5,FALSE)),0)</f>
        <v/>
      </c>
      <c r="AN85" s="21" t="str">
        <f>IFERROR(IF(B85="","",IF(AN84="","",COUNTIFS($D$12:$AH$12,1,D85:AH85,"&lt;&gt;")))+VLOOKUP(B85,'Katılımcı Bilgileri'!B:G,6,FALSE),"")</f>
        <v/>
      </c>
      <c r="AO85" s="21" t="str">
        <f t="shared" si="24"/>
        <v/>
      </c>
      <c r="AP85" s="21" t="str">
        <f t="shared" si="25"/>
        <v/>
      </c>
      <c r="AQ85" s="21" t="str">
        <f t="shared" si="26"/>
        <v/>
      </c>
      <c r="AR85" s="21" t="str">
        <f t="shared" si="27"/>
        <v/>
      </c>
      <c r="AS85" s="21" t="str">
        <f t="shared" si="28"/>
        <v/>
      </c>
      <c r="AT85" s="21" t="str">
        <f t="shared" si="29"/>
        <v/>
      </c>
      <c r="AU85" s="21" t="str">
        <f t="shared" si="30"/>
        <v/>
      </c>
      <c r="AV85" s="21" t="str">
        <f t="shared" si="31"/>
        <v/>
      </c>
      <c r="AW85" s="21" t="str">
        <f t="shared" si="32"/>
        <v/>
      </c>
    </row>
    <row r="86" spans="1:49" x14ac:dyDescent="0.25">
      <c r="A86" s="21">
        <v>73</v>
      </c>
      <c r="B86" s="22" t="str">
        <f>IFERROR(VLOOKUP(ROW()-13&amp;$V$8,'Katılımcı Bilgileri'!A:B,2,FALSE),"")</f>
        <v/>
      </c>
      <c r="C86" s="21" t="str">
        <f>IF(B86="","",VLOOKUP(A86&amp;$V$8,'Katılımcı Bilgileri'!A:C,3,FALSE))</f>
        <v/>
      </c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1" t="str">
        <f t="shared" si="20"/>
        <v/>
      </c>
      <c r="AJ86" s="21" t="str">
        <f t="shared" si="21"/>
        <v/>
      </c>
      <c r="AK86" s="21" t="str">
        <f t="shared" si="22"/>
        <v/>
      </c>
      <c r="AL86" s="21" t="str">
        <f t="shared" si="23"/>
        <v/>
      </c>
      <c r="AM86" s="21" t="str">
        <f>IFERROR(IF(B86="","",AJ86+AK86+VLOOKUP(B86,'Katılımcı Bilgileri'!B:F,5,FALSE)),0)</f>
        <v/>
      </c>
      <c r="AN86" s="21" t="str">
        <f>IFERROR(IF(B86="","",IF(AN85="","",COUNTIFS($D$12:$AH$12,1,D86:AH86,"&lt;&gt;")))+VLOOKUP(B86,'Katılımcı Bilgileri'!B:G,6,FALSE),"")</f>
        <v/>
      </c>
      <c r="AO86" s="21" t="str">
        <f t="shared" si="24"/>
        <v/>
      </c>
      <c r="AP86" s="21" t="str">
        <f t="shared" si="25"/>
        <v/>
      </c>
      <c r="AQ86" s="21" t="str">
        <f t="shared" si="26"/>
        <v/>
      </c>
      <c r="AR86" s="21" t="str">
        <f t="shared" si="27"/>
        <v/>
      </c>
      <c r="AS86" s="21" t="str">
        <f t="shared" si="28"/>
        <v/>
      </c>
      <c r="AT86" s="21" t="str">
        <f t="shared" si="29"/>
        <v/>
      </c>
      <c r="AU86" s="21" t="str">
        <f t="shared" si="30"/>
        <v/>
      </c>
      <c r="AV86" s="21" t="str">
        <f t="shared" si="31"/>
        <v/>
      </c>
      <c r="AW86" s="21" t="str">
        <f t="shared" si="32"/>
        <v/>
      </c>
    </row>
    <row r="87" spans="1:49" x14ac:dyDescent="0.25">
      <c r="A87" s="21">
        <v>74</v>
      </c>
      <c r="B87" s="22" t="str">
        <f>IFERROR(VLOOKUP(ROW()-13&amp;$V$8,'Katılımcı Bilgileri'!A:B,2,FALSE),"")</f>
        <v/>
      </c>
      <c r="C87" s="21" t="str">
        <f>IF(B87="","",VLOOKUP(A87&amp;$V$8,'Katılımcı Bilgileri'!A:C,3,FALSE))</f>
        <v/>
      </c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1" t="str">
        <f t="shared" si="20"/>
        <v/>
      </c>
      <c r="AJ87" s="21" t="str">
        <f t="shared" si="21"/>
        <v/>
      </c>
      <c r="AK87" s="21" t="str">
        <f t="shared" si="22"/>
        <v/>
      </c>
      <c r="AL87" s="21" t="str">
        <f t="shared" si="23"/>
        <v/>
      </c>
      <c r="AM87" s="21" t="str">
        <f>IFERROR(IF(B87="","",AJ87+AK87+VLOOKUP(B87,'Katılımcı Bilgileri'!B:F,5,FALSE)),0)</f>
        <v/>
      </c>
      <c r="AN87" s="21" t="str">
        <f>IFERROR(IF(B87="","",IF(AN86="","",COUNTIFS($D$12:$AH$12,1,D87:AH87,"&lt;&gt;")))+VLOOKUP(B87,'Katılımcı Bilgileri'!B:G,6,FALSE),"")</f>
        <v/>
      </c>
      <c r="AO87" s="21" t="str">
        <f t="shared" si="24"/>
        <v/>
      </c>
      <c r="AP87" s="21" t="str">
        <f t="shared" si="25"/>
        <v/>
      </c>
      <c r="AQ87" s="21" t="str">
        <f t="shared" si="26"/>
        <v/>
      </c>
      <c r="AR87" s="21" t="str">
        <f t="shared" si="27"/>
        <v/>
      </c>
      <c r="AS87" s="21" t="str">
        <f t="shared" si="28"/>
        <v/>
      </c>
      <c r="AT87" s="21" t="str">
        <f t="shared" si="29"/>
        <v/>
      </c>
      <c r="AU87" s="21" t="str">
        <f t="shared" si="30"/>
        <v/>
      </c>
      <c r="AV87" s="21" t="str">
        <f t="shared" si="31"/>
        <v/>
      </c>
      <c r="AW87" s="21" t="str">
        <f t="shared" si="32"/>
        <v/>
      </c>
    </row>
    <row r="88" spans="1:49" x14ac:dyDescent="0.25">
      <c r="A88" s="21">
        <v>75</v>
      </c>
      <c r="B88" s="22" t="str">
        <f>IFERROR(VLOOKUP(ROW()-13&amp;$V$8,'Katılımcı Bilgileri'!A:B,2,FALSE),"")</f>
        <v/>
      </c>
      <c r="C88" s="21" t="str">
        <f>IF(B88="","",VLOOKUP(A88&amp;$V$8,'Katılımcı Bilgileri'!A:C,3,FALSE))</f>
        <v/>
      </c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23"/>
      <c r="AH88" s="23"/>
      <c r="AI88" s="21" t="str">
        <f t="shared" si="20"/>
        <v/>
      </c>
      <c r="AJ88" s="21" t="str">
        <f t="shared" si="21"/>
        <v/>
      </c>
      <c r="AK88" s="21" t="str">
        <f t="shared" si="22"/>
        <v/>
      </c>
      <c r="AL88" s="21" t="str">
        <f t="shared" si="23"/>
        <v/>
      </c>
      <c r="AM88" s="21" t="str">
        <f>IFERROR(IF(B88="","",AJ88+AK88+VLOOKUP(B88,'Katılımcı Bilgileri'!B:F,5,FALSE)),0)</f>
        <v/>
      </c>
      <c r="AN88" s="21" t="str">
        <f>IFERROR(IF(B88="","",IF(AN87="","",COUNTIFS($D$12:$AH$12,1,D88:AH88,"&lt;&gt;")))+VLOOKUP(B88,'Katılımcı Bilgileri'!B:G,6,FALSE),"")</f>
        <v/>
      </c>
      <c r="AO88" s="21" t="str">
        <f t="shared" si="24"/>
        <v/>
      </c>
      <c r="AP88" s="21" t="str">
        <f t="shared" si="25"/>
        <v/>
      </c>
      <c r="AQ88" s="21" t="str">
        <f t="shared" si="26"/>
        <v/>
      </c>
      <c r="AR88" s="21" t="str">
        <f t="shared" si="27"/>
        <v/>
      </c>
      <c r="AS88" s="21" t="str">
        <f t="shared" si="28"/>
        <v/>
      </c>
      <c r="AT88" s="21" t="str">
        <f t="shared" si="29"/>
        <v/>
      </c>
      <c r="AU88" s="21" t="str">
        <f t="shared" si="30"/>
        <v/>
      </c>
      <c r="AV88" s="21" t="str">
        <f t="shared" si="31"/>
        <v/>
      </c>
      <c r="AW88" s="21" t="str">
        <f t="shared" si="32"/>
        <v/>
      </c>
    </row>
    <row r="89" spans="1:49" x14ac:dyDescent="0.25">
      <c r="A89" s="21">
        <v>76</v>
      </c>
      <c r="B89" s="22" t="str">
        <f>IFERROR(VLOOKUP(ROW()-13&amp;$V$8,'Katılımcı Bilgileri'!A:B,2,FALSE),"")</f>
        <v/>
      </c>
      <c r="C89" s="21" t="str">
        <f>IF(B89="","",VLOOKUP(A89&amp;$V$8,'Katılımcı Bilgileri'!A:C,3,FALSE))</f>
        <v/>
      </c>
      <c r="D89" s="23"/>
      <c r="E89" s="23"/>
      <c r="F89" s="23"/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23"/>
      <c r="AH89" s="23"/>
      <c r="AI89" s="21" t="str">
        <f t="shared" si="20"/>
        <v/>
      </c>
      <c r="AJ89" s="21" t="str">
        <f t="shared" si="21"/>
        <v/>
      </c>
      <c r="AK89" s="21" t="str">
        <f t="shared" si="22"/>
        <v/>
      </c>
      <c r="AL89" s="21" t="str">
        <f t="shared" si="23"/>
        <v/>
      </c>
      <c r="AM89" s="21" t="str">
        <f>IFERROR(IF(B89="","",AJ89+AK89+VLOOKUP(B89,'Katılımcı Bilgileri'!B:F,5,FALSE)),0)</f>
        <v/>
      </c>
      <c r="AN89" s="21" t="str">
        <f>IFERROR(IF(B89="","",IF(AN88="","",COUNTIFS($D$12:$AH$12,1,D89:AH89,"&lt;&gt;")))+VLOOKUP(B89,'Katılımcı Bilgileri'!B:G,6,FALSE),"")</f>
        <v/>
      </c>
      <c r="AO89" s="21" t="str">
        <f t="shared" si="24"/>
        <v/>
      </c>
      <c r="AP89" s="21" t="str">
        <f t="shared" si="25"/>
        <v/>
      </c>
      <c r="AQ89" s="21" t="str">
        <f t="shared" si="26"/>
        <v/>
      </c>
      <c r="AR89" s="21" t="str">
        <f t="shared" si="27"/>
        <v/>
      </c>
      <c r="AS89" s="21" t="str">
        <f t="shared" si="28"/>
        <v/>
      </c>
      <c r="AT89" s="21" t="str">
        <f t="shared" si="29"/>
        <v/>
      </c>
      <c r="AU89" s="21" t="str">
        <f t="shared" si="30"/>
        <v/>
      </c>
      <c r="AV89" s="21" t="str">
        <f t="shared" si="31"/>
        <v/>
      </c>
      <c r="AW89" s="21" t="str">
        <f t="shared" si="32"/>
        <v/>
      </c>
    </row>
    <row r="90" spans="1:49" x14ac:dyDescent="0.25">
      <c r="A90" s="21">
        <v>77</v>
      </c>
      <c r="B90" s="22" t="str">
        <f>IFERROR(VLOOKUP(ROW()-13&amp;$V$8,'Katılımcı Bilgileri'!A:B,2,FALSE),"")</f>
        <v/>
      </c>
      <c r="C90" s="21" t="str">
        <f>IF(B90="","",VLOOKUP(A90&amp;$V$8,'Katılımcı Bilgileri'!A:C,3,FALSE))</f>
        <v/>
      </c>
      <c r="D90" s="23"/>
      <c r="E90" s="23"/>
      <c r="F90" s="23"/>
      <c r="G90" s="23"/>
      <c r="H90" s="23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  <c r="AG90" s="23"/>
      <c r="AH90" s="23"/>
      <c r="AI90" s="21" t="str">
        <f t="shared" si="20"/>
        <v/>
      </c>
      <c r="AJ90" s="21" t="str">
        <f t="shared" si="21"/>
        <v/>
      </c>
      <c r="AK90" s="21" t="str">
        <f t="shared" si="22"/>
        <v/>
      </c>
      <c r="AL90" s="21" t="str">
        <f t="shared" si="23"/>
        <v/>
      </c>
      <c r="AM90" s="21" t="str">
        <f>IFERROR(IF(B90="","",AJ90+AK90+VLOOKUP(B90,'Katılımcı Bilgileri'!B:F,5,FALSE)),0)</f>
        <v/>
      </c>
      <c r="AN90" s="21" t="str">
        <f>IFERROR(IF(B90="","",IF(AN89="","",COUNTIFS($D$12:$AH$12,1,D90:AH90,"&lt;&gt;")))+VLOOKUP(B90,'Katılımcı Bilgileri'!B:G,6,FALSE),"")</f>
        <v/>
      </c>
      <c r="AO90" s="21" t="str">
        <f t="shared" si="24"/>
        <v/>
      </c>
      <c r="AP90" s="21" t="str">
        <f t="shared" si="25"/>
        <v/>
      </c>
      <c r="AQ90" s="21" t="str">
        <f t="shared" si="26"/>
        <v/>
      </c>
      <c r="AR90" s="21" t="str">
        <f t="shared" si="27"/>
        <v/>
      </c>
      <c r="AS90" s="21" t="str">
        <f t="shared" si="28"/>
        <v/>
      </c>
      <c r="AT90" s="21" t="str">
        <f t="shared" si="29"/>
        <v/>
      </c>
      <c r="AU90" s="21" t="str">
        <f t="shared" si="30"/>
        <v/>
      </c>
      <c r="AV90" s="21" t="str">
        <f t="shared" si="31"/>
        <v/>
      </c>
      <c r="AW90" s="21" t="str">
        <f t="shared" si="32"/>
        <v/>
      </c>
    </row>
    <row r="91" spans="1:49" x14ac:dyDescent="0.25">
      <c r="A91" s="21">
        <v>78</v>
      </c>
      <c r="B91" s="22" t="str">
        <f>IFERROR(VLOOKUP(ROW()-13&amp;$V$8,'Katılımcı Bilgileri'!A:B,2,FALSE),"")</f>
        <v/>
      </c>
      <c r="C91" s="21" t="str">
        <f>IF(B91="","",VLOOKUP(A91&amp;$V$8,'Katılımcı Bilgileri'!A:C,3,FALSE))</f>
        <v/>
      </c>
      <c r="D91" s="23"/>
      <c r="E91" s="23"/>
      <c r="F91" s="23"/>
      <c r="G91" s="23"/>
      <c r="H91" s="23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23"/>
      <c r="AH91" s="23"/>
      <c r="AI91" s="21" t="str">
        <f t="shared" si="20"/>
        <v/>
      </c>
      <c r="AJ91" s="21" t="str">
        <f t="shared" si="21"/>
        <v/>
      </c>
      <c r="AK91" s="21" t="str">
        <f t="shared" si="22"/>
        <v/>
      </c>
      <c r="AL91" s="21" t="str">
        <f t="shared" si="23"/>
        <v/>
      </c>
      <c r="AM91" s="21" t="str">
        <f>IFERROR(IF(B91="","",AJ91+AK91+VLOOKUP(B91,'Katılımcı Bilgileri'!B:F,5,FALSE)),0)</f>
        <v/>
      </c>
      <c r="AN91" s="21" t="str">
        <f>IFERROR(IF(B91="","",IF(AN90="","",COUNTIFS($D$12:$AH$12,1,D91:AH91,"&lt;&gt;")))+VLOOKUP(B91,'Katılımcı Bilgileri'!B:G,6,FALSE),"")</f>
        <v/>
      </c>
      <c r="AO91" s="21" t="str">
        <f t="shared" si="24"/>
        <v/>
      </c>
      <c r="AP91" s="21" t="str">
        <f t="shared" si="25"/>
        <v/>
      </c>
      <c r="AQ91" s="21" t="str">
        <f t="shared" si="26"/>
        <v/>
      </c>
      <c r="AR91" s="21" t="str">
        <f t="shared" si="27"/>
        <v/>
      </c>
      <c r="AS91" s="21" t="str">
        <f t="shared" si="28"/>
        <v/>
      </c>
      <c r="AT91" s="21" t="str">
        <f t="shared" si="29"/>
        <v/>
      </c>
      <c r="AU91" s="21" t="str">
        <f t="shared" si="30"/>
        <v/>
      </c>
      <c r="AV91" s="21" t="str">
        <f t="shared" si="31"/>
        <v/>
      </c>
      <c r="AW91" s="21" t="str">
        <f t="shared" si="32"/>
        <v/>
      </c>
    </row>
    <row r="92" spans="1:49" x14ac:dyDescent="0.25">
      <c r="A92" s="21">
        <v>79</v>
      </c>
      <c r="B92" s="22" t="str">
        <f>IFERROR(VLOOKUP(ROW()-13&amp;$V$8,'Katılımcı Bilgileri'!A:B,2,FALSE),"")</f>
        <v/>
      </c>
      <c r="C92" s="21" t="str">
        <f>IF(B92="","",VLOOKUP(A92&amp;$V$8,'Katılımcı Bilgileri'!A:C,3,FALSE))</f>
        <v/>
      </c>
      <c r="D92" s="23"/>
      <c r="E92" s="23"/>
      <c r="F92" s="23"/>
      <c r="G92" s="23"/>
      <c r="H92" s="23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E92" s="23"/>
      <c r="AF92" s="23"/>
      <c r="AG92" s="23"/>
      <c r="AH92" s="23"/>
      <c r="AI92" s="21" t="str">
        <f t="shared" si="20"/>
        <v/>
      </c>
      <c r="AJ92" s="21" t="str">
        <f t="shared" si="21"/>
        <v/>
      </c>
      <c r="AK92" s="21" t="str">
        <f t="shared" si="22"/>
        <v/>
      </c>
      <c r="AL92" s="21" t="str">
        <f t="shared" si="23"/>
        <v/>
      </c>
      <c r="AM92" s="21" t="str">
        <f>IFERROR(IF(B92="","",AJ92+AK92+VLOOKUP(B92,'Katılımcı Bilgileri'!B:F,5,FALSE)),0)</f>
        <v/>
      </c>
      <c r="AN92" s="21" t="str">
        <f>IFERROR(IF(B92="","",IF(AN91="","",COUNTIFS($D$12:$AH$12,1,D92:AH92,"&lt;&gt;")))+VLOOKUP(B92,'Katılımcı Bilgileri'!B:G,6,FALSE),"")</f>
        <v/>
      </c>
      <c r="AO92" s="21" t="str">
        <f t="shared" si="24"/>
        <v/>
      </c>
      <c r="AP92" s="21" t="str">
        <f t="shared" si="25"/>
        <v/>
      </c>
      <c r="AQ92" s="21" t="str">
        <f t="shared" si="26"/>
        <v/>
      </c>
      <c r="AR92" s="21" t="str">
        <f t="shared" si="27"/>
        <v/>
      </c>
      <c r="AS92" s="21" t="str">
        <f t="shared" si="28"/>
        <v/>
      </c>
      <c r="AT92" s="21" t="str">
        <f t="shared" si="29"/>
        <v/>
      </c>
      <c r="AU92" s="21" t="str">
        <f t="shared" si="30"/>
        <v/>
      </c>
      <c r="AV92" s="21" t="str">
        <f t="shared" si="31"/>
        <v/>
      </c>
      <c r="AW92" s="21" t="str">
        <f t="shared" si="32"/>
        <v/>
      </c>
    </row>
    <row r="93" spans="1:49" x14ac:dyDescent="0.25">
      <c r="A93" s="21">
        <v>80</v>
      </c>
      <c r="B93" s="22" t="str">
        <f>IFERROR(VLOOKUP(ROW()-13&amp;$V$8,'Katılımcı Bilgileri'!A:B,2,FALSE),"")</f>
        <v/>
      </c>
      <c r="C93" s="21" t="str">
        <f>IF(B93="","",VLOOKUP(A93&amp;$V$8,'Katılımcı Bilgileri'!A:C,3,FALSE))</f>
        <v/>
      </c>
      <c r="D93" s="23"/>
      <c r="E93" s="23"/>
      <c r="F93" s="23"/>
      <c r="G93" s="23"/>
      <c r="H93" s="23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3"/>
      <c r="AG93" s="23"/>
      <c r="AH93" s="23"/>
      <c r="AI93" s="21" t="str">
        <f t="shared" si="20"/>
        <v/>
      </c>
      <c r="AJ93" s="21" t="str">
        <f t="shared" si="21"/>
        <v/>
      </c>
      <c r="AK93" s="21" t="str">
        <f t="shared" si="22"/>
        <v/>
      </c>
      <c r="AL93" s="21" t="str">
        <f t="shared" si="23"/>
        <v/>
      </c>
      <c r="AM93" s="21" t="str">
        <f>IFERROR(IF(B93="","",AJ93+AK93+VLOOKUP(B93,'Katılımcı Bilgileri'!B:F,5,FALSE)),0)</f>
        <v/>
      </c>
      <c r="AN93" s="21" t="str">
        <f>IFERROR(IF(B93="","",IF(AN92="","",COUNTIFS($D$12:$AH$12,1,D93:AH93,"&lt;&gt;")))+VLOOKUP(B93,'Katılımcı Bilgileri'!B:G,6,FALSE),"")</f>
        <v/>
      </c>
      <c r="AO93" s="21" t="str">
        <f t="shared" si="24"/>
        <v/>
      </c>
      <c r="AP93" s="21" t="str">
        <f t="shared" si="25"/>
        <v/>
      </c>
      <c r="AQ93" s="21" t="str">
        <f t="shared" si="26"/>
        <v/>
      </c>
      <c r="AR93" s="21" t="str">
        <f t="shared" si="27"/>
        <v/>
      </c>
      <c r="AS93" s="21" t="str">
        <f t="shared" si="28"/>
        <v/>
      </c>
      <c r="AT93" s="21" t="str">
        <f t="shared" si="29"/>
        <v/>
      </c>
      <c r="AU93" s="21" t="str">
        <f t="shared" si="30"/>
        <v/>
      </c>
      <c r="AV93" s="21" t="str">
        <f t="shared" si="31"/>
        <v/>
      </c>
      <c r="AW93" s="21" t="str">
        <f t="shared" si="32"/>
        <v/>
      </c>
    </row>
    <row r="94" spans="1:49" x14ac:dyDescent="0.25">
      <c r="A94" s="21">
        <v>81</v>
      </c>
      <c r="B94" s="22" t="str">
        <f>IFERROR(VLOOKUP(ROW()-13&amp;$V$8,'Katılımcı Bilgileri'!A:B,2,FALSE),"")</f>
        <v/>
      </c>
      <c r="C94" s="21" t="str">
        <f>IF(B94="","",VLOOKUP(A94&amp;$V$8,'Katılımcı Bilgileri'!A:C,3,FALSE))</f>
        <v/>
      </c>
      <c r="D94" s="23"/>
      <c r="E94" s="23"/>
      <c r="F94" s="23"/>
      <c r="G94" s="23"/>
      <c r="H94" s="23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23"/>
      <c r="AB94" s="23"/>
      <c r="AC94" s="23"/>
      <c r="AD94" s="23"/>
      <c r="AE94" s="23"/>
      <c r="AF94" s="23"/>
      <c r="AG94" s="23"/>
      <c r="AH94" s="23"/>
      <c r="AI94" s="21" t="str">
        <f t="shared" si="20"/>
        <v/>
      </c>
      <c r="AJ94" s="21" t="str">
        <f t="shared" si="21"/>
        <v/>
      </c>
      <c r="AK94" s="21" t="str">
        <f t="shared" si="22"/>
        <v/>
      </c>
      <c r="AL94" s="21" t="str">
        <f t="shared" si="23"/>
        <v/>
      </c>
      <c r="AM94" s="21" t="str">
        <f>IFERROR(IF(B94="","",AJ94+AK94+VLOOKUP(B94,'Katılımcı Bilgileri'!B:F,5,FALSE)),0)</f>
        <v/>
      </c>
      <c r="AN94" s="21" t="str">
        <f>IFERROR(IF(B94="","",IF(AN93="","",COUNTIFS($D$12:$AH$12,1,D94:AH94,"&lt;&gt;")))+VLOOKUP(B94,'Katılımcı Bilgileri'!B:G,6,FALSE),"")</f>
        <v/>
      </c>
      <c r="AO94" s="21" t="str">
        <f t="shared" si="24"/>
        <v/>
      </c>
      <c r="AP94" s="21" t="str">
        <f t="shared" si="25"/>
        <v/>
      </c>
      <c r="AQ94" s="21" t="str">
        <f t="shared" si="26"/>
        <v/>
      </c>
      <c r="AR94" s="21" t="str">
        <f t="shared" si="27"/>
        <v/>
      </c>
      <c r="AS94" s="21" t="str">
        <f t="shared" si="28"/>
        <v/>
      </c>
      <c r="AT94" s="21" t="str">
        <f t="shared" si="29"/>
        <v/>
      </c>
      <c r="AU94" s="21" t="str">
        <f t="shared" si="30"/>
        <v/>
      </c>
      <c r="AV94" s="21" t="str">
        <f t="shared" si="31"/>
        <v/>
      </c>
      <c r="AW94" s="21" t="str">
        <f t="shared" si="32"/>
        <v/>
      </c>
    </row>
    <row r="95" spans="1:49" x14ac:dyDescent="0.25">
      <c r="A95" s="21">
        <v>82</v>
      </c>
      <c r="B95" s="22" t="str">
        <f>IFERROR(VLOOKUP(ROW()-13&amp;$V$8,'Katılımcı Bilgileri'!A:B,2,FALSE),"")</f>
        <v/>
      </c>
      <c r="C95" s="21" t="str">
        <f>IF(B95="","",VLOOKUP(A95&amp;$V$8,'Katılımcı Bilgileri'!A:C,3,FALSE))</f>
        <v/>
      </c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23"/>
      <c r="AF95" s="23"/>
      <c r="AG95" s="23"/>
      <c r="AH95" s="23"/>
      <c r="AI95" s="21" t="str">
        <f t="shared" si="20"/>
        <v/>
      </c>
      <c r="AJ95" s="21" t="str">
        <f t="shared" si="21"/>
        <v/>
      </c>
      <c r="AK95" s="21" t="str">
        <f t="shared" si="22"/>
        <v/>
      </c>
      <c r="AL95" s="21" t="str">
        <f t="shared" si="23"/>
        <v/>
      </c>
      <c r="AM95" s="21" t="str">
        <f>IFERROR(IF(B95="","",AJ95+AK95+VLOOKUP(B95,'Katılımcı Bilgileri'!B:F,5,FALSE)),0)</f>
        <v/>
      </c>
      <c r="AN95" s="21" t="str">
        <f>IFERROR(IF(B95="","",IF(AN94="","",COUNTIFS($D$12:$AH$12,1,D95:AH95,"&lt;&gt;")))+VLOOKUP(B95,'Katılımcı Bilgileri'!B:G,6,FALSE),"")</f>
        <v/>
      </c>
      <c r="AO95" s="21" t="str">
        <f t="shared" si="24"/>
        <v/>
      </c>
      <c r="AP95" s="21" t="str">
        <f t="shared" si="25"/>
        <v/>
      </c>
      <c r="AQ95" s="21" t="str">
        <f t="shared" si="26"/>
        <v/>
      </c>
      <c r="AR95" s="21" t="str">
        <f t="shared" si="27"/>
        <v/>
      </c>
      <c r="AS95" s="21" t="str">
        <f t="shared" si="28"/>
        <v/>
      </c>
      <c r="AT95" s="21" t="str">
        <f t="shared" si="29"/>
        <v/>
      </c>
      <c r="AU95" s="21" t="str">
        <f t="shared" si="30"/>
        <v/>
      </c>
      <c r="AV95" s="21" t="str">
        <f t="shared" si="31"/>
        <v/>
      </c>
      <c r="AW95" s="21" t="str">
        <f t="shared" si="32"/>
        <v/>
      </c>
    </row>
    <row r="96" spans="1:49" x14ac:dyDescent="0.25">
      <c r="A96" s="21">
        <v>83</v>
      </c>
      <c r="B96" s="22" t="str">
        <f>IFERROR(VLOOKUP(ROW()-13&amp;$V$8,'Katılımcı Bilgileri'!A:B,2,FALSE),"")</f>
        <v/>
      </c>
      <c r="C96" s="21" t="str">
        <f>IF(B96="","",VLOOKUP(A96&amp;$V$8,'Katılımcı Bilgileri'!A:C,3,FALSE))</f>
        <v/>
      </c>
      <c r="D96" s="23"/>
      <c r="E96" s="23"/>
      <c r="F96" s="23"/>
      <c r="G96" s="23"/>
      <c r="H96" s="23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23"/>
      <c r="AG96" s="23"/>
      <c r="AH96" s="23"/>
      <c r="AI96" s="21" t="str">
        <f t="shared" si="20"/>
        <v/>
      </c>
      <c r="AJ96" s="21" t="str">
        <f t="shared" si="21"/>
        <v/>
      </c>
      <c r="AK96" s="21" t="str">
        <f t="shared" si="22"/>
        <v/>
      </c>
      <c r="AL96" s="21" t="str">
        <f t="shared" si="23"/>
        <v/>
      </c>
      <c r="AM96" s="21" t="str">
        <f>IFERROR(IF(B96="","",AJ96+AK96+VLOOKUP(B96,'Katılımcı Bilgileri'!B:F,5,FALSE)),0)</f>
        <v/>
      </c>
      <c r="AN96" s="21" t="str">
        <f>IFERROR(IF(B96="","",IF(AN95="","",COUNTIFS($D$12:$AH$12,1,D96:AH96,"&lt;&gt;")))+VLOOKUP(B96,'Katılımcı Bilgileri'!B:G,6,FALSE),"")</f>
        <v/>
      </c>
      <c r="AO96" s="21" t="str">
        <f t="shared" si="24"/>
        <v/>
      </c>
      <c r="AP96" s="21" t="str">
        <f t="shared" si="25"/>
        <v/>
      </c>
      <c r="AQ96" s="21" t="str">
        <f t="shared" si="26"/>
        <v/>
      </c>
      <c r="AR96" s="21" t="str">
        <f t="shared" si="27"/>
        <v/>
      </c>
      <c r="AS96" s="21" t="str">
        <f t="shared" si="28"/>
        <v/>
      </c>
      <c r="AT96" s="21" t="str">
        <f t="shared" si="29"/>
        <v/>
      </c>
      <c r="AU96" s="21" t="str">
        <f t="shared" si="30"/>
        <v/>
      </c>
      <c r="AV96" s="21" t="str">
        <f t="shared" si="31"/>
        <v/>
      </c>
      <c r="AW96" s="21" t="str">
        <f t="shared" si="32"/>
        <v/>
      </c>
    </row>
    <row r="97" spans="1:49" x14ac:dyDescent="0.25">
      <c r="A97" s="21">
        <v>84</v>
      </c>
      <c r="B97" s="22" t="str">
        <f>IFERROR(VLOOKUP(ROW()-13&amp;$V$8,'Katılımcı Bilgileri'!A:B,2,FALSE),"")</f>
        <v/>
      </c>
      <c r="C97" s="21" t="str">
        <f>IF(B97="","",VLOOKUP(A97&amp;$V$8,'Katılımcı Bilgileri'!A:C,3,FALSE))</f>
        <v/>
      </c>
      <c r="D97" s="23"/>
      <c r="E97" s="23"/>
      <c r="F97" s="23"/>
      <c r="G97" s="23"/>
      <c r="H97" s="23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  <c r="AB97" s="23"/>
      <c r="AC97" s="23"/>
      <c r="AD97" s="23"/>
      <c r="AE97" s="23"/>
      <c r="AF97" s="23"/>
      <c r="AG97" s="23"/>
      <c r="AH97" s="23"/>
      <c r="AI97" s="21" t="str">
        <f t="shared" si="20"/>
        <v/>
      </c>
      <c r="AJ97" s="21" t="str">
        <f t="shared" si="21"/>
        <v/>
      </c>
      <c r="AK97" s="21" t="str">
        <f t="shared" si="22"/>
        <v/>
      </c>
      <c r="AL97" s="21" t="str">
        <f t="shared" si="23"/>
        <v/>
      </c>
      <c r="AM97" s="21" t="str">
        <f>IFERROR(IF(B97="","",AJ97+AK97+VLOOKUP(B97,'Katılımcı Bilgileri'!B:F,5,FALSE)),0)</f>
        <v/>
      </c>
      <c r="AN97" s="21" t="str">
        <f>IFERROR(IF(B97="","",IF(AN96="","",COUNTIFS($D$12:$AH$12,1,D97:AH97,"&lt;&gt;")))+VLOOKUP(B97,'Katılımcı Bilgileri'!B:G,6,FALSE),"")</f>
        <v/>
      </c>
      <c r="AO97" s="21" t="str">
        <f t="shared" si="24"/>
        <v/>
      </c>
      <c r="AP97" s="21" t="str">
        <f t="shared" si="25"/>
        <v/>
      </c>
      <c r="AQ97" s="21" t="str">
        <f t="shared" si="26"/>
        <v/>
      </c>
      <c r="AR97" s="21" t="str">
        <f t="shared" si="27"/>
        <v/>
      </c>
      <c r="AS97" s="21" t="str">
        <f t="shared" si="28"/>
        <v/>
      </c>
      <c r="AT97" s="21" t="str">
        <f t="shared" si="29"/>
        <v/>
      </c>
      <c r="AU97" s="21" t="str">
        <f t="shared" si="30"/>
        <v/>
      </c>
      <c r="AV97" s="21" t="str">
        <f t="shared" si="31"/>
        <v/>
      </c>
      <c r="AW97" s="21" t="str">
        <f t="shared" si="32"/>
        <v/>
      </c>
    </row>
    <row r="98" spans="1:49" x14ac:dyDescent="0.25">
      <c r="A98" s="21">
        <v>85</v>
      </c>
      <c r="B98" s="22" t="str">
        <f>IFERROR(VLOOKUP(ROW()-13&amp;$V$8,'Katılımcı Bilgileri'!A:B,2,FALSE),"")</f>
        <v/>
      </c>
      <c r="C98" s="21" t="str">
        <f>IF(B98="","",VLOOKUP(A98&amp;$V$8,'Katılımcı Bilgileri'!A:C,3,FALSE))</f>
        <v/>
      </c>
      <c r="D98" s="23"/>
      <c r="E98" s="23"/>
      <c r="F98" s="23"/>
      <c r="G98" s="23"/>
      <c r="H98" s="23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23"/>
      <c r="AG98" s="23"/>
      <c r="AH98" s="23"/>
      <c r="AI98" s="21" t="str">
        <f t="shared" si="20"/>
        <v/>
      </c>
      <c r="AJ98" s="21" t="str">
        <f t="shared" si="21"/>
        <v/>
      </c>
      <c r="AK98" s="21" t="str">
        <f t="shared" si="22"/>
        <v/>
      </c>
      <c r="AL98" s="21" t="str">
        <f t="shared" si="23"/>
        <v/>
      </c>
      <c r="AM98" s="21" t="str">
        <f>IFERROR(IF(B98="","",AJ98+AK98+VLOOKUP(B98,'Katılımcı Bilgileri'!B:F,5,FALSE)),0)</f>
        <v/>
      </c>
      <c r="AN98" s="21" t="str">
        <f>IFERROR(IF(B98="","",IF(AN97="","",COUNTIFS($D$12:$AH$12,1,D98:AH98,"&lt;&gt;")))+VLOOKUP(B98,'Katılımcı Bilgileri'!B:G,6,FALSE),"")</f>
        <v/>
      </c>
      <c r="AO98" s="21" t="str">
        <f t="shared" si="24"/>
        <v/>
      </c>
      <c r="AP98" s="21" t="str">
        <f t="shared" si="25"/>
        <v/>
      </c>
      <c r="AQ98" s="21" t="str">
        <f t="shared" si="26"/>
        <v/>
      </c>
      <c r="AR98" s="21" t="str">
        <f t="shared" si="27"/>
        <v/>
      </c>
      <c r="AS98" s="21" t="str">
        <f t="shared" si="28"/>
        <v/>
      </c>
      <c r="AT98" s="21" t="str">
        <f t="shared" si="29"/>
        <v/>
      </c>
      <c r="AU98" s="21" t="str">
        <f t="shared" si="30"/>
        <v/>
      </c>
      <c r="AV98" s="21" t="str">
        <f t="shared" si="31"/>
        <v/>
      </c>
      <c r="AW98" s="21" t="str">
        <f t="shared" si="32"/>
        <v/>
      </c>
    </row>
    <row r="99" spans="1:49" x14ac:dyDescent="0.25">
      <c r="A99" s="21">
        <v>86</v>
      </c>
      <c r="B99" s="22" t="str">
        <f>IFERROR(VLOOKUP(ROW()-13&amp;$V$8,'Katılımcı Bilgileri'!A:B,2,FALSE),"")</f>
        <v/>
      </c>
      <c r="C99" s="21" t="str">
        <f>IF(B99="","",VLOOKUP(A99&amp;$V$8,'Katılımcı Bilgileri'!A:C,3,FALSE))</f>
        <v/>
      </c>
      <c r="D99" s="23"/>
      <c r="E99" s="23"/>
      <c r="F99" s="23"/>
      <c r="G99" s="23"/>
      <c r="H99" s="23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F99" s="23"/>
      <c r="AG99" s="23"/>
      <c r="AH99" s="23"/>
      <c r="AI99" s="21" t="str">
        <f t="shared" si="20"/>
        <v/>
      </c>
      <c r="AJ99" s="21" t="str">
        <f t="shared" si="21"/>
        <v/>
      </c>
      <c r="AK99" s="21" t="str">
        <f t="shared" si="22"/>
        <v/>
      </c>
      <c r="AL99" s="21" t="str">
        <f t="shared" si="23"/>
        <v/>
      </c>
      <c r="AM99" s="21" t="str">
        <f>IFERROR(IF(B99="","",AJ99+AK99+VLOOKUP(B99,'Katılımcı Bilgileri'!B:F,5,FALSE)),0)</f>
        <v/>
      </c>
      <c r="AN99" s="21" t="str">
        <f>IFERROR(IF(B99="","",IF(AN98="","",COUNTIFS($D$12:$AH$12,1,D99:AH99,"&lt;&gt;")))+VLOOKUP(B99,'Katılımcı Bilgileri'!B:G,6,FALSE),"")</f>
        <v/>
      </c>
      <c r="AO99" s="21" t="str">
        <f t="shared" si="24"/>
        <v/>
      </c>
      <c r="AP99" s="21" t="str">
        <f t="shared" si="25"/>
        <v/>
      </c>
      <c r="AQ99" s="21" t="str">
        <f t="shared" si="26"/>
        <v/>
      </c>
      <c r="AR99" s="21" t="str">
        <f t="shared" si="27"/>
        <v/>
      </c>
      <c r="AS99" s="21" t="str">
        <f t="shared" si="28"/>
        <v/>
      </c>
      <c r="AT99" s="21" t="str">
        <f t="shared" si="29"/>
        <v/>
      </c>
      <c r="AU99" s="21" t="str">
        <f t="shared" si="30"/>
        <v/>
      </c>
      <c r="AV99" s="21" t="str">
        <f t="shared" si="31"/>
        <v/>
      </c>
      <c r="AW99" s="21" t="str">
        <f t="shared" si="32"/>
        <v/>
      </c>
    </row>
    <row r="100" spans="1:49" x14ac:dyDescent="0.25">
      <c r="A100" s="21">
        <v>87</v>
      </c>
      <c r="B100" s="22" t="str">
        <f>IFERROR(VLOOKUP(ROW()-13&amp;$V$8,'Katılımcı Bilgileri'!A:B,2,FALSE),"")</f>
        <v/>
      </c>
      <c r="C100" s="21" t="str">
        <f>IF(B100="","",VLOOKUP(A100&amp;$V$8,'Katılımcı Bilgileri'!A:C,3,FALSE))</f>
        <v/>
      </c>
      <c r="D100" s="23"/>
      <c r="E100" s="23"/>
      <c r="F100" s="23"/>
      <c r="G100" s="23"/>
      <c r="H100" s="23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E100" s="23"/>
      <c r="AF100" s="23"/>
      <c r="AG100" s="23"/>
      <c r="AH100" s="23"/>
      <c r="AI100" s="21" t="str">
        <f t="shared" si="20"/>
        <v/>
      </c>
      <c r="AJ100" s="21" t="str">
        <f t="shared" si="21"/>
        <v/>
      </c>
      <c r="AK100" s="21" t="str">
        <f t="shared" si="22"/>
        <v/>
      </c>
      <c r="AL100" s="21" t="str">
        <f t="shared" si="23"/>
        <v/>
      </c>
      <c r="AM100" s="21" t="str">
        <f>IFERROR(IF(B100="","",AJ100+AK100+VLOOKUP(B100,'Katılımcı Bilgileri'!B:F,5,FALSE)),0)</f>
        <v/>
      </c>
      <c r="AN100" s="21" t="str">
        <f>IFERROR(IF(B100="","",IF(AN99="","",COUNTIFS($D$12:$AH$12,1,D100:AH100,"&lt;&gt;")))+VLOOKUP(B100,'Katılımcı Bilgileri'!B:G,6,FALSE),"")</f>
        <v/>
      </c>
      <c r="AO100" s="21" t="str">
        <f t="shared" si="24"/>
        <v/>
      </c>
      <c r="AP100" s="21" t="str">
        <f t="shared" si="25"/>
        <v/>
      </c>
      <c r="AQ100" s="21" t="str">
        <f t="shared" si="26"/>
        <v/>
      </c>
      <c r="AR100" s="21" t="str">
        <f t="shared" si="27"/>
        <v/>
      </c>
      <c r="AS100" s="21" t="str">
        <f t="shared" si="28"/>
        <v/>
      </c>
      <c r="AT100" s="21" t="str">
        <f t="shared" si="29"/>
        <v/>
      </c>
      <c r="AU100" s="21" t="str">
        <f t="shared" si="30"/>
        <v/>
      </c>
      <c r="AV100" s="21" t="str">
        <f t="shared" si="31"/>
        <v/>
      </c>
      <c r="AW100" s="21" t="str">
        <f t="shared" si="32"/>
        <v/>
      </c>
    </row>
    <row r="101" spans="1:49" x14ac:dyDescent="0.25">
      <c r="A101" s="21">
        <v>88</v>
      </c>
      <c r="B101" s="22" t="str">
        <f>IFERROR(VLOOKUP(ROW()-13&amp;$V$8,'Katılımcı Bilgileri'!A:B,2,FALSE),"")</f>
        <v/>
      </c>
      <c r="C101" s="21" t="str">
        <f>IF(B101="","",VLOOKUP(A101&amp;$V$8,'Katılımcı Bilgileri'!A:C,3,FALSE))</f>
        <v/>
      </c>
      <c r="D101" s="23"/>
      <c r="E101" s="23"/>
      <c r="F101" s="23"/>
      <c r="G101" s="23"/>
      <c r="H101" s="23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E101" s="23"/>
      <c r="AF101" s="23"/>
      <c r="AG101" s="23"/>
      <c r="AH101" s="23"/>
      <c r="AI101" s="21" t="str">
        <f t="shared" si="20"/>
        <v/>
      </c>
      <c r="AJ101" s="21" t="str">
        <f t="shared" si="21"/>
        <v/>
      </c>
      <c r="AK101" s="21" t="str">
        <f t="shared" si="22"/>
        <v/>
      </c>
      <c r="AL101" s="21" t="str">
        <f t="shared" si="23"/>
        <v/>
      </c>
      <c r="AM101" s="21" t="str">
        <f>IFERROR(IF(B101="","",AJ101+AK101+VLOOKUP(B101,'Katılımcı Bilgileri'!B:F,5,FALSE)),0)</f>
        <v/>
      </c>
      <c r="AN101" s="21" t="str">
        <f>IFERROR(IF(B101="","",IF(AN100="","",COUNTIFS($D$12:$AH$12,1,D101:AH101,"&lt;&gt;")))+VLOOKUP(B101,'Katılımcı Bilgileri'!B:G,6,FALSE),"")</f>
        <v/>
      </c>
      <c r="AO101" s="21" t="str">
        <f t="shared" si="24"/>
        <v/>
      </c>
      <c r="AP101" s="21" t="str">
        <f t="shared" si="25"/>
        <v/>
      </c>
      <c r="AQ101" s="21" t="str">
        <f t="shared" si="26"/>
        <v/>
      </c>
      <c r="AR101" s="21" t="str">
        <f t="shared" si="27"/>
        <v/>
      </c>
      <c r="AS101" s="21" t="str">
        <f t="shared" si="28"/>
        <v/>
      </c>
      <c r="AT101" s="21" t="str">
        <f t="shared" si="29"/>
        <v/>
      </c>
      <c r="AU101" s="21" t="str">
        <f t="shared" si="30"/>
        <v/>
      </c>
      <c r="AV101" s="21" t="str">
        <f t="shared" si="31"/>
        <v/>
      </c>
      <c r="AW101" s="21" t="str">
        <f t="shared" si="32"/>
        <v/>
      </c>
    </row>
    <row r="102" spans="1:49" x14ac:dyDescent="0.25">
      <c r="A102" s="21">
        <v>89</v>
      </c>
      <c r="B102" s="22" t="str">
        <f>IFERROR(VLOOKUP(ROW()-13&amp;$V$8,'Katılımcı Bilgileri'!A:B,2,FALSE),"")</f>
        <v/>
      </c>
      <c r="C102" s="21" t="str">
        <f>IF(B102="","",VLOOKUP(A102&amp;$V$8,'Katılımcı Bilgileri'!A:C,3,FALSE))</f>
        <v/>
      </c>
      <c r="D102" s="23"/>
      <c r="E102" s="23"/>
      <c r="F102" s="23"/>
      <c r="G102" s="23"/>
      <c r="H102" s="23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  <c r="AD102" s="23"/>
      <c r="AE102" s="23"/>
      <c r="AF102" s="23"/>
      <c r="AG102" s="23"/>
      <c r="AH102" s="23"/>
      <c r="AI102" s="21" t="str">
        <f t="shared" si="20"/>
        <v/>
      </c>
      <c r="AJ102" s="21" t="str">
        <f t="shared" si="21"/>
        <v/>
      </c>
      <c r="AK102" s="21" t="str">
        <f t="shared" si="22"/>
        <v/>
      </c>
      <c r="AL102" s="21" t="str">
        <f t="shared" si="23"/>
        <v/>
      </c>
      <c r="AM102" s="21" t="str">
        <f>IFERROR(IF(B102="","",AJ102+AK102+VLOOKUP(B102,'Katılımcı Bilgileri'!B:F,5,FALSE)),0)</f>
        <v/>
      </c>
      <c r="AN102" s="21" t="str">
        <f>IFERROR(IF(B102="","",IF(AN101="","",COUNTIFS($D$12:$AH$12,1,D102:AH102,"&lt;&gt;")))+VLOOKUP(B102,'Katılımcı Bilgileri'!B:G,6,FALSE),"")</f>
        <v/>
      </c>
      <c r="AO102" s="21" t="str">
        <f t="shared" si="24"/>
        <v/>
      </c>
      <c r="AP102" s="21" t="str">
        <f t="shared" si="25"/>
        <v/>
      </c>
      <c r="AQ102" s="21" t="str">
        <f t="shared" si="26"/>
        <v/>
      </c>
      <c r="AR102" s="21" t="str">
        <f t="shared" si="27"/>
        <v/>
      </c>
      <c r="AS102" s="21" t="str">
        <f t="shared" si="28"/>
        <v/>
      </c>
      <c r="AT102" s="21" t="str">
        <f t="shared" si="29"/>
        <v/>
      </c>
      <c r="AU102" s="21" t="str">
        <f t="shared" si="30"/>
        <v/>
      </c>
      <c r="AV102" s="21" t="str">
        <f t="shared" si="31"/>
        <v/>
      </c>
      <c r="AW102" s="21" t="str">
        <f t="shared" si="32"/>
        <v/>
      </c>
    </row>
    <row r="103" spans="1:49" x14ac:dyDescent="0.25">
      <c r="A103" s="21">
        <v>90</v>
      </c>
      <c r="B103" s="22" t="str">
        <f>IFERROR(VLOOKUP(ROW()-13&amp;$V$8,'Katılımcı Bilgileri'!A:B,2,FALSE),"")</f>
        <v/>
      </c>
      <c r="C103" s="21" t="str">
        <f>IF(B103="","",VLOOKUP(A103&amp;$V$8,'Katılımcı Bilgileri'!A:C,3,FALSE))</f>
        <v/>
      </c>
      <c r="D103" s="23"/>
      <c r="E103" s="23"/>
      <c r="F103" s="23"/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23"/>
      <c r="AI103" s="21" t="str">
        <f t="shared" si="20"/>
        <v/>
      </c>
      <c r="AJ103" s="21" t="str">
        <f t="shared" si="21"/>
        <v/>
      </c>
      <c r="AK103" s="21" t="str">
        <f t="shared" si="22"/>
        <v/>
      </c>
      <c r="AL103" s="21" t="str">
        <f t="shared" si="23"/>
        <v/>
      </c>
      <c r="AM103" s="21" t="str">
        <f>IFERROR(IF(B103="","",AJ103+AK103+VLOOKUP(B103,'Katılımcı Bilgileri'!B:F,5,FALSE)),0)</f>
        <v/>
      </c>
      <c r="AN103" s="21" t="str">
        <f>IFERROR(IF(B103="","",IF(AN102="","",COUNTIFS($D$12:$AH$12,1,D103:AH103,"&lt;&gt;")))+VLOOKUP(B103,'Katılımcı Bilgileri'!B:G,6,FALSE),"")</f>
        <v/>
      </c>
      <c r="AO103" s="21" t="str">
        <f t="shared" si="24"/>
        <v/>
      </c>
      <c r="AP103" s="21" t="str">
        <f t="shared" si="25"/>
        <v/>
      </c>
      <c r="AQ103" s="21" t="str">
        <f t="shared" si="26"/>
        <v/>
      </c>
      <c r="AR103" s="21" t="str">
        <f t="shared" si="27"/>
        <v/>
      </c>
      <c r="AS103" s="21" t="str">
        <f t="shared" si="28"/>
        <v/>
      </c>
      <c r="AT103" s="21" t="str">
        <f t="shared" si="29"/>
        <v/>
      </c>
      <c r="AU103" s="21" t="str">
        <f t="shared" si="30"/>
        <v/>
      </c>
      <c r="AV103" s="21" t="str">
        <f t="shared" si="31"/>
        <v/>
      </c>
      <c r="AW103" s="21" t="str">
        <f t="shared" si="32"/>
        <v/>
      </c>
    </row>
    <row r="104" spans="1:49" x14ac:dyDescent="0.25">
      <c r="A104" s="21">
        <v>91</v>
      </c>
      <c r="B104" s="22" t="str">
        <f>IFERROR(VLOOKUP(ROW()-13&amp;$V$8,'Katılımcı Bilgileri'!A:B,2,FALSE),"")</f>
        <v/>
      </c>
      <c r="C104" s="21" t="str">
        <f>IF(B104="","",VLOOKUP(A104&amp;$V$8,'Katılımcı Bilgileri'!A:C,3,FALSE))</f>
        <v/>
      </c>
      <c r="D104" s="23"/>
      <c r="E104" s="23"/>
      <c r="F104" s="23"/>
      <c r="G104" s="23"/>
      <c r="H104" s="23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E104" s="23"/>
      <c r="AF104" s="23"/>
      <c r="AG104" s="23"/>
      <c r="AH104" s="23"/>
      <c r="AI104" s="21" t="str">
        <f t="shared" si="20"/>
        <v/>
      </c>
      <c r="AJ104" s="21" t="str">
        <f t="shared" si="21"/>
        <v/>
      </c>
      <c r="AK104" s="21" t="str">
        <f t="shared" si="22"/>
        <v/>
      </c>
      <c r="AL104" s="21" t="str">
        <f t="shared" si="23"/>
        <v/>
      </c>
      <c r="AM104" s="21" t="str">
        <f>IFERROR(IF(B104="","",AJ104+AK104+VLOOKUP(B104,'Katılımcı Bilgileri'!B:F,5,FALSE)),0)</f>
        <v/>
      </c>
      <c r="AN104" s="21" t="str">
        <f>IFERROR(IF(B104="","",IF(AN103="","",COUNTIFS($D$12:$AH$12,1,D104:AH104,"&lt;&gt;")))+VLOOKUP(B104,'Katılımcı Bilgileri'!B:G,6,FALSE),"")</f>
        <v/>
      </c>
      <c r="AO104" s="21" t="str">
        <f t="shared" si="24"/>
        <v/>
      </c>
      <c r="AP104" s="21" t="str">
        <f t="shared" si="25"/>
        <v/>
      </c>
      <c r="AQ104" s="21" t="str">
        <f t="shared" si="26"/>
        <v/>
      </c>
      <c r="AR104" s="21" t="str">
        <f t="shared" si="27"/>
        <v/>
      </c>
      <c r="AS104" s="21" t="str">
        <f t="shared" si="28"/>
        <v/>
      </c>
      <c r="AT104" s="21" t="str">
        <f t="shared" si="29"/>
        <v/>
      </c>
      <c r="AU104" s="21" t="str">
        <f t="shared" si="30"/>
        <v/>
      </c>
      <c r="AV104" s="21" t="str">
        <f t="shared" si="31"/>
        <v/>
      </c>
      <c r="AW104" s="21" t="str">
        <f t="shared" si="32"/>
        <v/>
      </c>
    </row>
    <row r="105" spans="1:49" x14ac:dyDescent="0.25">
      <c r="A105" s="21">
        <v>92</v>
      </c>
      <c r="B105" s="22" t="str">
        <f>IFERROR(VLOOKUP(ROW()-13&amp;$V$8,'Katılımcı Bilgileri'!A:B,2,FALSE),"")</f>
        <v/>
      </c>
      <c r="C105" s="21" t="str">
        <f>IF(B105="","",VLOOKUP(A105&amp;$V$8,'Katılımcı Bilgileri'!A:C,3,FALSE))</f>
        <v/>
      </c>
      <c r="D105" s="23"/>
      <c r="E105" s="23"/>
      <c r="F105" s="23"/>
      <c r="G105" s="23"/>
      <c r="H105" s="23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  <c r="AE105" s="23"/>
      <c r="AF105" s="23"/>
      <c r="AG105" s="23"/>
      <c r="AH105" s="23"/>
      <c r="AI105" s="21" t="str">
        <f t="shared" si="20"/>
        <v/>
      </c>
      <c r="AJ105" s="21" t="str">
        <f t="shared" si="21"/>
        <v/>
      </c>
      <c r="AK105" s="21" t="str">
        <f t="shared" si="22"/>
        <v/>
      </c>
      <c r="AL105" s="21" t="str">
        <f t="shared" si="23"/>
        <v/>
      </c>
      <c r="AM105" s="21" t="str">
        <f>IFERROR(IF(B105="","",AJ105+AK105+VLOOKUP(B105,'Katılımcı Bilgileri'!B:F,5,FALSE)),0)</f>
        <v/>
      </c>
      <c r="AN105" s="21" t="str">
        <f>IFERROR(IF(B105="","",IF(AN104="","",COUNTIFS($D$12:$AH$12,1,D105:AH105,"&lt;&gt;")))+VLOOKUP(B105,'Katılımcı Bilgileri'!B:G,6,FALSE),"")</f>
        <v/>
      </c>
      <c r="AO105" s="21" t="str">
        <f t="shared" si="24"/>
        <v/>
      </c>
      <c r="AP105" s="21" t="str">
        <f t="shared" si="25"/>
        <v/>
      </c>
      <c r="AQ105" s="21" t="str">
        <f t="shared" si="26"/>
        <v/>
      </c>
      <c r="AR105" s="21" t="str">
        <f t="shared" si="27"/>
        <v/>
      </c>
      <c r="AS105" s="21" t="str">
        <f t="shared" si="28"/>
        <v/>
      </c>
      <c r="AT105" s="21" t="str">
        <f t="shared" si="29"/>
        <v/>
      </c>
      <c r="AU105" s="21" t="str">
        <f t="shared" si="30"/>
        <v/>
      </c>
      <c r="AV105" s="21" t="str">
        <f t="shared" si="31"/>
        <v/>
      </c>
      <c r="AW105" s="21" t="str">
        <f t="shared" si="32"/>
        <v/>
      </c>
    </row>
    <row r="106" spans="1:49" x14ac:dyDescent="0.25">
      <c r="A106" s="21">
        <v>93</v>
      </c>
      <c r="B106" s="22" t="str">
        <f>IFERROR(VLOOKUP(ROW()-13&amp;$V$8,'Katılımcı Bilgileri'!A:B,2,FALSE),"")</f>
        <v/>
      </c>
      <c r="C106" s="21" t="str">
        <f>IF(B106="","",VLOOKUP(A106&amp;$V$8,'Katılımcı Bilgileri'!A:C,3,FALSE))</f>
        <v/>
      </c>
      <c r="D106" s="23"/>
      <c r="E106" s="23"/>
      <c r="F106" s="23"/>
      <c r="G106" s="23"/>
      <c r="H106" s="23"/>
      <c r="I106" s="23"/>
      <c r="J106" s="23"/>
      <c r="K106" s="23"/>
      <c r="L106" s="23"/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/>
      <c r="AA106" s="23"/>
      <c r="AB106" s="23"/>
      <c r="AC106" s="23"/>
      <c r="AD106" s="23"/>
      <c r="AE106" s="23"/>
      <c r="AF106" s="23"/>
      <c r="AG106" s="23"/>
      <c r="AH106" s="23"/>
      <c r="AI106" s="21" t="str">
        <f t="shared" si="20"/>
        <v/>
      </c>
      <c r="AJ106" s="21" t="str">
        <f t="shared" si="21"/>
        <v/>
      </c>
      <c r="AK106" s="21" t="str">
        <f t="shared" si="22"/>
        <v/>
      </c>
      <c r="AL106" s="21" t="str">
        <f t="shared" si="23"/>
        <v/>
      </c>
      <c r="AM106" s="21" t="str">
        <f>IFERROR(IF(B106="","",AJ106+AK106+VLOOKUP(B106,'Katılımcı Bilgileri'!B:F,5,FALSE)),0)</f>
        <v/>
      </c>
      <c r="AN106" s="21" t="str">
        <f>IFERROR(IF(B106="","",IF(AN105="","",COUNTIFS($D$12:$AH$12,1,D106:AH106,"&lt;&gt;")))+VLOOKUP(B106,'Katılımcı Bilgileri'!B:G,6,FALSE),"")</f>
        <v/>
      </c>
      <c r="AO106" s="21" t="str">
        <f t="shared" si="24"/>
        <v/>
      </c>
      <c r="AP106" s="21" t="str">
        <f t="shared" si="25"/>
        <v/>
      </c>
      <c r="AQ106" s="21" t="str">
        <f t="shared" si="26"/>
        <v/>
      </c>
      <c r="AR106" s="21" t="str">
        <f t="shared" si="27"/>
        <v/>
      </c>
      <c r="AS106" s="21" t="str">
        <f t="shared" si="28"/>
        <v/>
      </c>
      <c r="AT106" s="21" t="str">
        <f t="shared" si="29"/>
        <v/>
      </c>
      <c r="AU106" s="21" t="str">
        <f t="shared" si="30"/>
        <v/>
      </c>
      <c r="AV106" s="21" t="str">
        <f t="shared" si="31"/>
        <v/>
      </c>
      <c r="AW106" s="21" t="str">
        <f t="shared" si="32"/>
        <v/>
      </c>
    </row>
    <row r="107" spans="1:49" x14ac:dyDescent="0.25">
      <c r="A107" s="21">
        <v>94</v>
      </c>
      <c r="B107" s="22" t="str">
        <f>IFERROR(VLOOKUP(ROW()-13&amp;$V$8,'Katılımcı Bilgileri'!A:B,2,FALSE),"")</f>
        <v/>
      </c>
      <c r="C107" s="21" t="str">
        <f>IF(B107="","",VLOOKUP(A107&amp;$V$8,'Katılımcı Bilgileri'!A:C,3,FALSE))</f>
        <v/>
      </c>
      <c r="D107" s="23"/>
      <c r="E107" s="23"/>
      <c r="F107" s="23"/>
      <c r="G107" s="23"/>
      <c r="H107" s="23"/>
      <c r="I107" s="23"/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  <c r="AD107" s="23"/>
      <c r="AE107" s="23"/>
      <c r="AF107" s="23"/>
      <c r="AG107" s="23"/>
      <c r="AH107" s="23"/>
      <c r="AI107" s="21" t="str">
        <f t="shared" si="20"/>
        <v/>
      </c>
      <c r="AJ107" s="21" t="str">
        <f t="shared" si="21"/>
        <v/>
      </c>
      <c r="AK107" s="21" t="str">
        <f t="shared" si="22"/>
        <v/>
      </c>
      <c r="AL107" s="21" t="str">
        <f t="shared" si="23"/>
        <v/>
      </c>
      <c r="AM107" s="21" t="str">
        <f>IFERROR(IF(B107="","",AJ107+AK107+VLOOKUP(B107,'Katılımcı Bilgileri'!B:F,5,FALSE)),0)</f>
        <v/>
      </c>
      <c r="AN107" s="21" t="str">
        <f>IFERROR(IF(B107="","",IF(AN106="","",COUNTIFS($D$12:$AH$12,1,D107:AH107,"&lt;&gt;")))+VLOOKUP(B107,'Katılımcı Bilgileri'!B:G,6,FALSE),"")</f>
        <v/>
      </c>
      <c r="AO107" s="21" t="str">
        <f t="shared" si="24"/>
        <v/>
      </c>
      <c r="AP107" s="21" t="str">
        <f t="shared" si="25"/>
        <v/>
      </c>
      <c r="AQ107" s="21" t="str">
        <f t="shared" si="26"/>
        <v/>
      </c>
      <c r="AR107" s="21" t="str">
        <f t="shared" si="27"/>
        <v/>
      </c>
      <c r="AS107" s="21" t="str">
        <f t="shared" si="28"/>
        <v/>
      </c>
      <c r="AT107" s="21" t="str">
        <f t="shared" si="29"/>
        <v/>
      </c>
      <c r="AU107" s="21" t="str">
        <f t="shared" si="30"/>
        <v/>
      </c>
      <c r="AV107" s="21" t="str">
        <f t="shared" si="31"/>
        <v/>
      </c>
      <c r="AW107" s="21" t="str">
        <f t="shared" si="32"/>
        <v/>
      </c>
    </row>
    <row r="108" spans="1:49" x14ac:dyDescent="0.25">
      <c r="A108" s="21">
        <v>95</v>
      </c>
      <c r="B108" s="22" t="str">
        <f>IFERROR(VLOOKUP(ROW()-13&amp;$V$8,'Katılımcı Bilgileri'!A:B,2,FALSE),"")</f>
        <v/>
      </c>
      <c r="C108" s="21" t="str">
        <f>IF(B108="","",VLOOKUP(A108&amp;$V$8,'Katılımcı Bilgileri'!A:C,3,FALSE))</f>
        <v/>
      </c>
      <c r="D108" s="23"/>
      <c r="E108" s="23"/>
      <c r="F108" s="23"/>
      <c r="G108" s="23"/>
      <c r="H108" s="23"/>
      <c r="I108" s="23"/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  <c r="AA108" s="23"/>
      <c r="AB108" s="23"/>
      <c r="AC108" s="23"/>
      <c r="AD108" s="23"/>
      <c r="AE108" s="23"/>
      <c r="AF108" s="23"/>
      <c r="AG108" s="23"/>
      <c r="AH108" s="23"/>
      <c r="AI108" s="21" t="str">
        <f t="shared" si="20"/>
        <v/>
      </c>
      <c r="AJ108" s="21" t="str">
        <f t="shared" si="21"/>
        <v/>
      </c>
      <c r="AK108" s="21" t="str">
        <f t="shared" si="22"/>
        <v/>
      </c>
      <c r="AL108" s="21" t="str">
        <f t="shared" si="23"/>
        <v/>
      </c>
      <c r="AM108" s="21" t="str">
        <f>IFERROR(IF(B108="","",AJ108+AK108+VLOOKUP(B108,'Katılımcı Bilgileri'!B:F,5,FALSE)),0)</f>
        <v/>
      </c>
      <c r="AN108" s="21" t="str">
        <f>IFERROR(IF(B108="","",IF(AN107="","",COUNTIFS($D$12:$AH$12,1,D108:AH108,"&lt;&gt;")))+VLOOKUP(B108,'Katılımcı Bilgileri'!B:G,6,FALSE),"")</f>
        <v/>
      </c>
      <c r="AO108" s="21" t="str">
        <f t="shared" si="24"/>
        <v/>
      </c>
      <c r="AP108" s="21" t="str">
        <f t="shared" si="25"/>
        <v/>
      </c>
      <c r="AQ108" s="21" t="str">
        <f t="shared" si="26"/>
        <v/>
      </c>
      <c r="AR108" s="21" t="str">
        <f t="shared" si="27"/>
        <v/>
      </c>
      <c r="AS108" s="21" t="str">
        <f t="shared" si="28"/>
        <v/>
      </c>
      <c r="AT108" s="21" t="str">
        <f t="shared" si="29"/>
        <v/>
      </c>
      <c r="AU108" s="21" t="str">
        <f t="shared" si="30"/>
        <v/>
      </c>
      <c r="AV108" s="21" t="str">
        <f t="shared" si="31"/>
        <v/>
      </c>
      <c r="AW108" s="21" t="str">
        <f t="shared" si="32"/>
        <v/>
      </c>
    </row>
    <row r="109" spans="1:49" x14ac:dyDescent="0.25">
      <c r="A109" s="21">
        <v>96</v>
      </c>
      <c r="B109" s="22" t="str">
        <f>IFERROR(VLOOKUP(ROW()-13&amp;$V$8,'Katılımcı Bilgileri'!A:B,2,FALSE),"")</f>
        <v/>
      </c>
      <c r="C109" s="21" t="str">
        <f>IF(B109="","",VLOOKUP(A109&amp;$V$8,'Katılımcı Bilgileri'!A:C,3,FALSE))</f>
        <v/>
      </c>
      <c r="D109" s="23"/>
      <c r="E109" s="23"/>
      <c r="F109" s="23"/>
      <c r="G109" s="23"/>
      <c r="H109" s="23"/>
      <c r="I109" s="23"/>
      <c r="J109" s="23"/>
      <c r="K109" s="23"/>
      <c r="L109" s="23"/>
      <c r="M109" s="23"/>
      <c r="N109" s="23"/>
      <c r="O109" s="23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  <c r="AA109" s="23"/>
      <c r="AB109" s="23"/>
      <c r="AC109" s="23"/>
      <c r="AD109" s="23"/>
      <c r="AE109" s="23"/>
      <c r="AF109" s="23"/>
      <c r="AG109" s="23"/>
      <c r="AH109" s="23"/>
      <c r="AI109" s="21" t="str">
        <f t="shared" si="20"/>
        <v/>
      </c>
      <c r="AJ109" s="21" t="str">
        <f t="shared" si="21"/>
        <v/>
      </c>
      <c r="AK109" s="21" t="str">
        <f t="shared" si="22"/>
        <v/>
      </c>
      <c r="AL109" s="21" t="str">
        <f t="shared" si="23"/>
        <v/>
      </c>
      <c r="AM109" s="21" t="str">
        <f>IFERROR(IF(B109="","",AJ109+AK109+VLOOKUP(B109,'Katılımcı Bilgileri'!B:F,5,FALSE)),0)</f>
        <v/>
      </c>
      <c r="AN109" s="21" t="str">
        <f>IFERROR(IF(B109="","",IF(AN108="","",COUNTIFS($D$12:$AH$12,1,D109:AH109,"&lt;&gt;")))+VLOOKUP(B109,'Katılımcı Bilgileri'!B:G,6,FALSE),"")</f>
        <v/>
      </c>
      <c r="AO109" s="21" t="str">
        <f t="shared" si="24"/>
        <v/>
      </c>
      <c r="AP109" s="21" t="str">
        <f t="shared" si="25"/>
        <v/>
      </c>
      <c r="AQ109" s="21" t="str">
        <f t="shared" si="26"/>
        <v/>
      </c>
      <c r="AR109" s="21" t="str">
        <f t="shared" si="27"/>
        <v/>
      </c>
      <c r="AS109" s="21" t="str">
        <f t="shared" si="28"/>
        <v/>
      </c>
      <c r="AT109" s="21" t="str">
        <f t="shared" si="29"/>
        <v/>
      </c>
      <c r="AU109" s="21" t="str">
        <f t="shared" si="30"/>
        <v/>
      </c>
      <c r="AV109" s="21" t="str">
        <f t="shared" si="31"/>
        <v/>
      </c>
      <c r="AW109" s="21" t="str">
        <f t="shared" si="32"/>
        <v/>
      </c>
    </row>
    <row r="110" spans="1:49" x14ac:dyDescent="0.25">
      <c r="A110" s="21">
        <v>97</v>
      </c>
      <c r="B110" s="22" t="str">
        <f>IFERROR(VLOOKUP(ROW()-13&amp;$V$8,'Katılımcı Bilgileri'!A:B,2,FALSE),"")</f>
        <v/>
      </c>
      <c r="C110" s="21" t="str">
        <f>IF(B110="","",VLOOKUP(A110&amp;$V$8,'Katılımcı Bilgileri'!A:C,3,FALSE))</f>
        <v/>
      </c>
      <c r="D110" s="23"/>
      <c r="E110" s="23"/>
      <c r="F110" s="23"/>
      <c r="G110" s="23"/>
      <c r="H110" s="23"/>
      <c r="I110" s="23"/>
      <c r="J110" s="23"/>
      <c r="K110" s="23"/>
      <c r="L110" s="23"/>
      <c r="M110" s="23"/>
      <c r="N110" s="23"/>
      <c r="O110" s="23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  <c r="AA110" s="23"/>
      <c r="AB110" s="23"/>
      <c r="AC110" s="23"/>
      <c r="AD110" s="23"/>
      <c r="AE110" s="23"/>
      <c r="AF110" s="23"/>
      <c r="AG110" s="23"/>
      <c r="AH110" s="23"/>
      <c r="AI110" s="21" t="str">
        <f t="shared" si="20"/>
        <v/>
      </c>
      <c r="AJ110" s="21" t="str">
        <f t="shared" si="21"/>
        <v/>
      </c>
      <c r="AK110" s="21" t="str">
        <f t="shared" si="22"/>
        <v/>
      </c>
      <c r="AL110" s="21" t="str">
        <f t="shared" si="23"/>
        <v/>
      </c>
      <c r="AM110" s="21" t="str">
        <f>IFERROR(IF(B110="","",AJ110+AK110+VLOOKUP(B110,'Katılımcı Bilgileri'!B:F,5,FALSE)),0)</f>
        <v/>
      </c>
      <c r="AN110" s="21" t="str">
        <f>IFERROR(IF(B110="","",IF(AN109="","",COUNTIFS($D$12:$AH$12,1,D110:AH110,"&lt;&gt;")))+VLOOKUP(B110,'Katılımcı Bilgileri'!B:G,6,FALSE),"")</f>
        <v/>
      </c>
      <c r="AO110" s="21" t="str">
        <f t="shared" si="24"/>
        <v/>
      </c>
      <c r="AP110" s="21" t="str">
        <f t="shared" si="25"/>
        <v/>
      </c>
      <c r="AQ110" s="21" t="str">
        <f t="shared" si="26"/>
        <v/>
      </c>
      <c r="AR110" s="21" t="str">
        <f t="shared" si="27"/>
        <v/>
      </c>
      <c r="AS110" s="21" t="str">
        <f t="shared" si="28"/>
        <v/>
      </c>
      <c r="AT110" s="21" t="str">
        <f t="shared" si="29"/>
        <v/>
      </c>
      <c r="AU110" s="21" t="str">
        <f t="shared" si="30"/>
        <v/>
      </c>
      <c r="AV110" s="21" t="str">
        <f t="shared" si="31"/>
        <v/>
      </c>
      <c r="AW110" s="21" t="str">
        <f t="shared" si="32"/>
        <v/>
      </c>
    </row>
    <row r="111" spans="1:49" x14ac:dyDescent="0.25">
      <c r="A111" s="21">
        <v>98</v>
      </c>
      <c r="B111" s="22" t="str">
        <f>IFERROR(VLOOKUP(ROW()-13&amp;$V$8,'Katılımcı Bilgileri'!A:B,2,FALSE),"")</f>
        <v/>
      </c>
      <c r="C111" s="21" t="str">
        <f>IF(B111="","",VLOOKUP(A111&amp;$V$8,'Katılımcı Bilgileri'!A:C,3,FALSE))</f>
        <v/>
      </c>
      <c r="D111" s="23"/>
      <c r="E111" s="23"/>
      <c r="F111" s="23"/>
      <c r="G111" s="23"/>
      <c r="H111" s="23"/>
      <c r="I111" s="23"/>
      <c r="J111" s="23"/>
      <c r="K111" s="23"/>
      <c r="L111" s="23"/>
      <c r="M111" s="23"/>
      <c r="N111" s="23"/>
      <c r="O111" s="23"/>
      <c r="P111" s="23"/>
      <c r="Q111" s="23"/>
      <c r="R111" s="23"/>
      <c r="S111" s="23"/>
      <c r="T111" s="23"/>
      <c r="U111" s="23"/>
      <c r="V111" s="23"/>
      <c r="W111" s="23"/>
      <c r="X111" s="23"/>
      <c r="Y111" s="23"/>
      <c r="Z111" s="23"/>
      <c r="AA111" s="23"/>
      <c r="AB111" s="23"/>
      <c r="AC111" s="23"/>
      <c r="AD111" s="23"/>
      <c r="AE111" s="23"/>
      <c r="AF111" s="23"/>
      <c r="AG111" s="23"/>
      <c r="AH111" s="23"/>
      <c r="AI111" s="21" t="str">
        <f t="shared" si="20"/>
        <v/>
      </c>
      <c r="AJ111" s="21" t="str">
        <f t="shared" si="21"/>
        <v/>
      </c>
      <c r="AK111" s="21" t="str">
        <f t="shared" si="22"/>
        <v/>
      </c>
      <c r="AL111" s="21" t="str">
        <f t="shared" si="23"/>
        <v/>
      </c>
      <c r="AM111" s="21" t="str">
        <f>IFERROR(IF(B111="","",AJ111+AK111+VLOOKUP(B111,'Katılımcı Bilgileri'!B:F,5,FALSE)),0)</f>
        <v/>
      </c>
      <c r="AN111" s="21" t="str">
        <f>IFERROR(IF(B111="","",IF(AN110="","",COUNTIFS($D$12:$AH$12,1,D111:AH111,"&lt;&gt;")))+VLOOKUP(B111,'Katılımcı Bilgileri'!B:G,6,FALSE),"")</f>
        <v/>
      </c>
      <c r="AO111" s="21" t="str">
        <f t="shared" si="24"/>
        <v/>
      </c>
      <c r="AP111" s="21" t="str">
        <f t="shared" si="25"/>
        <v/>
      </c>
      <c r="AQ111" s="21" t="str">
        <f t="shared" si="26"/>
        <v/>
      </c>
      <c r="AR111" s="21" t="str">
        <f t="shared" si="27"/>
        <v/>
      </c>
      <c r="AS111" s="21" t="str">
        <f t="shared" si="28"/>
        <v/>
      </c>
      <c r="AT111" s="21" t="str">
        <f t="shared" si="29"/>
        <v/>
      </c>
      <c r="AU111" s="21" t="str">
        <f t="shared" si="30"/>
        <v/>
      </c>
      <c r="AV111" s="21" t="str">
        <f t="shared" si="31"/>
        <v/>
      </c>
      <c r="AW111" s="21" t="str">
        <f t="shared" si="32"/>
        <v/>
      </c>
    </row>
    <row r="112" spans="1:49" x14ac:dyDescent="0.25">
      <c r="A112" s="21">
        <v>99</v>
      </c>
      <c r="B112" s="22" t="str">
        <f>IFERROR(VLOOKUP(ROW()-13&amp;$V$8,'Katılımcı Bilgileri'!A:B,2,FALSE),"")</f>
        <v/>
      </c>
      <c r="C112" s="21" t="str">
        <f>IF(B112="","",VLOOKUP(A112&amp;$V$8,'Katılımcı Bilgileri'!A:C,3,FALSE))</f>
        <v/>
      </c>
      <c r="D112" s="23"/>
      <c r="E112" s="23"/>
      <c r="F112" s="23"/>
      <c r="G112" s="23"/>
      <c r="H112" s="23"/>
      <c r="I112" s="23"/>
      <c r="J112" s="23"/>
      <c r="K112" s="23"/>
      <c r="L112" s="23"/>
      <c r="M112" s="23"/>
      <c r="N112" s="23"/>
      <c r="O112" s="23"/>
      <c r="P112" s="23"/>
      <c r="Q112" s="23"/>
      <c r="R112" s="23"/>
      <c r="S112" s="23"/>
      <c r="T112" s="23"/>
      <c r="U112" s="23"/>
      <c r="V112" s="23"/>
      <c r="W112" s="23"/>
      <c r="X112" s="23"/>
      <c r="Y112" s="23"/>
      <c r="Z112" s="23"/>
      <c r="AA112" s="23"/>
      <c r="AB112" s="23"/>
      <c r="AC112" s="23"/>
      <c r="AD112" s="23"/>
      <c r="AE112" s="23"/>
      <c r="AF112" s="23"/>
      <c r="AG112" s="23"/>
      <c r="AH112" s="23"/>
      <c r="AI112" s="21" t="str">
        <f t="shared" si="20"/>
        <v/>
      </c>
      <c r="AJ112" s="21" t="str">
        <f t="shared" si="21"/>
        <v/>
      </c>
      <c r="AK112" s="21" t="str">
        <f t="shared" si="22"/>
        <v/>
      </c>
      <c r="AL112" s="21" t="str">
        <f t="shared" si="23"/>
        <v/>
      </c>
      <c r="AM112" s="21" t="str">
        <f>IFERROR(IF(B112="","",AJ112+AK112+VLOOKUP(B112,'Katılımcı Bilgileri'!B:F,5,FALSE)),0)</f>
        <v/>
      </c>
      <c r="AN112" s="21" t="str">
        <f>IFERROR(IF(B112="","",IF(AN111="","",COUNTIFS($D$12:$AH$12,1,D112:AH112,"&lt;&gt;")))+VLOOKUP(B112,'Katılımcı Bilgileri'!B:G,6,FALSE),"")</f>
        <v/>
      </c>
      <c r="AO112" s="21" t="str">
        <f t="shared" si="24"/>
        <v/>
      </c>
      <c r="AP112" s="21" t="str">
        <f t="shared" si="25"/>
        <v/>
      </c>
      <c r="AQ112" s="21" t="str">
        <f t="shared" si="26"/>
        <v/>
      </c>
      <c r="AR112" s="21" t="str">
        <f t="shared" si="27"/>
        <v/>
      </c>
      <c r="AS112" s="21" t="str">
        <f t="shared" si="28"/>
        <v/>
      </c>
      <c r="AT112" s="21" t="str">
        <f t="shared" si="29"/>
        <v/>
      </c>
      <c r="AU112" s="21" t="str">
        <f t="shared" si="30"/>
        <v/>
      </c>
      <c r="AV112" s="21" t="str">
        <f t="shared" si="31"/>
        <v/>
      </c>
      <c r="AW112" s="21" t="str">
        <f t="shared" si="32"/>
        <v/>
      </c>
    </row>
    <row r="113" spans="1:49" x14ac:dyDescent="0.25">
      <c r="A113" s="21">
        <v>100</v>
      </c>
      <c r="B113" s="22" t="str">
        <f>IFERROR(VLOOKUP(ROW()-13&amp;$V$8,'Katılımcı Bilgileri'!A:B,2,FALSE),"")</f>
        <v/>
      </c>
      <c r="C113" s="21" t="str">
        <f>IF(B113="","",VLOOKUP(A113&amp;$V$8,'Katılımcı Bilgileri'!A:C,3,FALSE))</f>
        <v/>
      </c>
      <c r="D113" s="23"/>
      <c r="E113" s="23"/>
      <c r="F113" s="23"/>
      <c r="G113" s="23"/>
      <c r="H113" s="23"/>
      <c r="I113" s="23"/>
      <c r="J113" s="23"/>
      <c r="K113" s="23"/>
      <c r="L113" s="23"/>
      <c r="M113" s="23"/>
      <c r="N113" s="23"/>
      <c r="O113" s="23"/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E113" s="23"/>
      <c r="AF113" s="23"/>
      <c r="AG113" s="23"/>
      <c r="AH113" s="23"/>
      <c r="AI113" s="21" t="str">
        <f t="shared" si="20"/>
        <v/>
      </c>
      <c r="AJ113" s="21" t="str">
        <f t="shared" si="21"/>
        <v/>
      </c>
      <c r="AK113" s="21" t="str">
        <f t="shared" si="22"/>
        <v/>
      </c>
      <c r="AL113" s="21" t="str">
        <f t="shared" si="23"/>
        <v/>
      </c>
      <c r="AM113" s="21" t="str">
        <f>IFERROR(IF(B113="","",AJ113+AK113+VLOOKUP(B113,'Katılımcı Bilgileri'!B:F,5,FALSE)),0)</f>
        <v/>
      </c>
      <c r="AN113" s="21" t="str">
        <f>IFERROR(IF(B113="","",IF(AN112="","",COUNTIFS($D$12:$AH$12,1,D113:AH113,"&lt;&gt;")))+VLOOKUP(B113,'Katılımcı Bilgileri'!B:G,6,FALSE),"")</f>
        <v/>
      </c>
      <c r="AO113" s="21" t="str">
        <f t="shared" si="24"/>
        <v/>
      </c>
      <c r="AP113" s="21" t="str">
        <f t="shared" si="25"/>
        <v/>
      </c>
      <c r="AQ113" s="21" t="str">
        <f t="shared" si="26"/>
        <v/>
      </c>
      <c r="AR113" s="21" t="str">
        <f t="shared" si="27"/>
        <v/>
      </c>
      <c r="AS113" s="21" t="str">
        <f t="shared" si="28"/>
        <v/>
      </c>
      <c r="AT113" s="21" t="str">
        <f t="shared" si="29"/>
        <v/>
      </c>
      <c r="AU113" s="21" t="str">
        <f t="shared" si="30"/>
        <v/>
      </c>
      <c r="AV113" s="21" t="str">
        <f t="shared" si="31"/>
        <v/>
      </c>
      <c r="AW113" s="21" t="str">
        <f t="shared" si="32"/>
        <v/>
      </c>
    </row>
    <row r="114" spans="1:49" x14ac:dyDescent="0.25">
      <c r="A114" s="21">
        <v>101</v>
      </c>
      <c r="B114" s="22" t="str">
        <f>IFERROR(VLOOKUP(ROW()-13&amp;$V$8,'Katılımcı Bilgileri'!A:B,2,FALSE),"")</f>
        <v/>
      </c>
      <c r="C114" s="21" t="str">
        <f>IF(B114="","",VLOOKUP(A114&amp;$V$8,'Katılımcı Bilgileri'!A:C,3,FALSE))</f>
        <v/>
      </c>
      <c r="D114" s="23"/>
      <c r="E114" s="23"/>
      <c r="F114" s="23"/>
      <c r="G114" s="23"/>
      <c r="H114" s="23"/>
      <c r="I114" s="23"/>
      <c r="J114" s="23"/>
      <c r="K114" s="23"/>
      <c r="L114" s="23"/>
      <c r="M114" s="23"/>
      <c r="N114" s="23"/>
      <c r="O114" s="23"/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  <c r="AF114" s="23"/>
      <c r="AG114" s="23"/>
      <c r="AH114" s="23"/>
      <c r="AI114" s="21" t="str">
        <f t="shared" si="20"/>
        <v/>
      </c>
      <c r="AJ114" s="21" t="str">
        <f t="shared" si="21"/>
        <v/>
      </c>
      <c r="AK114" s="21" t="str">
        <f t="shared" si="22"/>
        <v/>
      </c>
      <c r="AL114" s="21" t="str">
        <f t="shared" si="23"/>
        <v/>
      </c>
      <c r="AM114" s="21" t="str">
        <f>IFERROR(IF(B114="","",AJ114+AK114+VLOOKUP(B114,'Katılımcı Bilgileri'!B:F,5,FALSE)),0)</f>
        <v/>
      </c>
      <c r="AN114" s="21" t="str">
        <f>IFERROR(IF(B114="","",IF(AN113="","",COUNTIFS($D$12:$AH$12,1,D114:AH114,"&lt;&gt;")))+VLOOKUP(B114,'Katılımcı Bilgileri'!B:G,6,FALSE),"")</f>
        <v/>
      </c>
      <c r="AO114" s="21" t="str">
        <f t="shared" si="24"/>
        <v/>
      </c>
      <c r="AP114" s="21" t="str">
        <f t="shared" si="25"/>
        <v/>
      </c>
      <c r="AQ114" s="21" t="str">
        <f t="shared" si="26"/>
        <v/>
      </c>
      <c r="AR114" s="21" t="str">
        <f t="shared" si="27"/>
        <v/>
      </c>
      <c r="AS114" s="21" t="str">
        <f t="shared" si="28"/>
        <v/>
      </c>
      <c r="AT114" s="21" t="str">
        <f t="shared" si="29"/>
        <v/>
      </c>
      <c r="AU114" s="21" t="str">
        <f t="shared" si="30"/>
        <v/>
      </c>
      <c r="AV114" s="21" t="str">
        <f t="shared" si="31"/>
        <v/>
      </c>
      <c r="AW114" s="21" t="str">
        <f t="shared" si="32"/>
        <v/>
      </c>
    </row>
    <row r="115" spans="1:49" x14ac:dyDescent="0.25">
      <c r="A115" s="21">
        <v>102</v>
      </c>
      <c r="B115" s="22" t="str">
        <f>IFERROR(VLOOKUP(ROW()-13&amp;$V$8,'Katılımcı Bilgileri'!A:B,2,FALSE),"")</f>
        <v/>
      </c>
      <c r="C115" s="21" t="str">
        <f>IF(B115="","",VLOOKUP(A115&amp;$V$8,'Katılımcı Bilgileri'!A:C,3,FALSE))</f>
        <v/>
      </c>
      <c r="D115" s="23"/>
      <c r="E115" s="23"/>
      <c r="F115" s="23"/>
      <c r="G115" s="23"/>
      <c r="H115" s="23"/>
      <c r="I115" s="23"/>
      <c r="J115" s="23"/>
      <c r="K115" s="23"/>
      <c r="L115" s="23"/>
      <c r="M115" s="23"/>
      <c r="N115" s="23"/>
      <c r="O115" s="23"/>
      <c r="P115" s="23"/>
      <c r="Q115" s="23"/>
      <c r="R115" s="23"/>
      <c r="S115" s="23"/>
      <c r="T115" s="23"/>
      <c r="U115" s="23"/>
      <c r="V115" s="23"/>
      <c r="W115" s="23"/>
      <c r="X115" s="23"/>
      <c r="Y115" s="23"/>
      <c r="Z115" s="23"/>
      <c r="AA115" s="23"/>
      <c r="AB115" s="23"/>
      <c r="AC115" s="23"/>
      <c r="AD115" s="23"/>
      <c r="AE115" s="23"/>
      <c r="AF115" s="23"/>
      <c r="AG115" s="23"/>
      <c r="AH115" s="23"/>
      <c r="AI115" s="21" t="str">
        <f t="shared" si="20"/>
        <v/>
      </c>
      <c r="AJ115" s="21" t="str">
        <f t="shared" si="21"/>
        <v/>
      </c>
      <c r="AK115" s="21" t="str">
        <f t="shared" si="22"/>
        <v/>
      </c>
      <c r="AL115" s="21" t="str">
        <f t="shared" si="23"/>
        <v/>
      </c>
      <c r="AM115" s="21" t="str">
        <f>IFERROR(IF(B115="","",AJ115+AK115+VLOOKUP(B115,'Katılımcı Bilgileri'!B:F,5,FALSE)),0)</f>
        <v/>
      </c>
      <c r="AN115" s="21" t="str">
        <f>IFERROR(IF(B115="","",IF(AN114="","",COUNTIFS($D$12:$AH$12,1,D115:AH115,"&lt;&gt;")))+VLOOKUP(B115,'Katılımcı Bilgileri'!B:G,6,FALSE),"")</f>
        <v/>
      </c>
      <c r="AO115" s="21" t="str">
        <f t="shared" si="24"/>
        <v/>
      </c>
      <c r="AP115" s="21" t="str">
        <f t="shared" si="25"/>
        <v/>
      </c>
      <c r="AQ115" s="21" t="str">
        <f t="shared" si="26"/>
        <v/>
      </c>
      <c r="AR115" s="21" t="str">
        <f t="shared" si="27"/>
        <v/>
      </c>
      <c r="AS115" s="21" t="str">
        <f t="shared" si="28"/>
        <v/>
      </c>
      <c r="AT115" s="21" t="str">
        <f t="shared" si="29"/>
        <v/>
      </c>
      <c r="AU115" s="21" t="str">
        <f t="shared" si="30"/>
        <v/>
      </c>
      <c r="AV115" s="21" t="str">
        <f t="shared" si="31"/>
        <v/>
      </c>
      <c r="AW115" s="21" t="str">
        <f t="shared" si="32"/>
        <v/>
      </c>
    </row>
    <row r="116" spans="1:49" x14ac:dyDescent="0.25">
      <c r="A116" s="21">
        <v>103</v>
      </c>
      <c r="B116" s="22" t="str">
        <f>IFERROR(VLOOKUP(ROW()-13&amp;$V$8,'Katılımcı Bilgileri'!A:B,2,FALSE),"")</f>
        <v/>
      </c>
      <c r="C116" s="21" t="str">
        <f>IF(B116="","",VLOOKUP(A116&amp;$V$8,'Katılımcı Bilgileri'!A:C,3,FALSE))</f>
        <v/>
      </c>
      <c r="D116" s="23"/>
      <c r="E116" s="23"/>
      <c r="F116" s="23"/>
      <c r="G116" s="23"/>
      <c r="H116" s="23"/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23"/>
      <c r="T116" s="23"/>
      <c r="U116" s="23"/>
      <c r="V116" s="23"/>
      <c r="W116" s="23"/>
      <c r="X116" s="23"/>
      <c r="Y116" s="23"/>
      <c r="Z116" s="23"/>
      <c r="AA116" s="23"/>
      <c r="AB116" s="23"/>
      <c r="AC116" s="23"/>
      <c r="AD116" s="23"/>
      <c r="AE116" s="23"/>
      <c r="AF116" s="23"/>
      <c r="AG116" s="23"/>
      <c r="AH116" s="23"/>
      <c r="AI116" s="21" t="str">
        <f t="shared" si="20"/>
        <v/>
      </c>
      <c r="AJ116" s="21" t="str">
        <f t="shared" si="21"/>
        <v/>
      </c>
      <c r="AK116" s="21" t="str">
        <f t="shared" si="22"/>
        <v/>
      </c>
      <c r="AL116" s="21" t="str">
        <f t="shared" si="23"/>
        <v/>
      </c>
      <c r="AM116" s="21" t="str">
        <f>IFERROR(IF(B116="","",AJ116+AK116+VLOOKUP(B116,'Katılımcı Bilgileri'!B:F,5,FALSE)),0)</f>
        <v/>
      </c>
      <c r="AN116" s="21" t="str">
        <f>IFERROR(IF(B116="","",IF(AN115="","",COUNTIFS($D$12:$AH$12,1,D116:AH116,"&lt;&gt;")))+VLOOKUP(B116,'Katılımcı Bilgileri'!B:G,6,FALSE),"")</f>
        <v/>
      </c>
      <c r="AO116" s="21" t="str">
        <f t="shared" si="24"/>
        <v/>
      </c>
      <c r="AP116" s="21" t="str">
        <f t="shared" si="25"/>
        <v/>
      </c>
      <c r="AQ116" s="21" t="str">
        <f t="shared" si="26"/>
        <v/>
      </c>
      <c r="AR116" s="21" t="str">
        <f t="shared" si="27"/>
        <v/>
      </c>
      <c r="AS116" s="21" t="str">
        <f t="shared" si="28"/>
        <v/>
      </c>
      <c r="AT116" s="21" t="str">
        <f t="shared" si="29"/>
        <v/>
      </c>
      <c r="AU116" s="21" t="str">
        <f t="shared" si="30"/>
        <v/>
      </c>
      <c r="AV116" s="21" t="str">
        <f t="shared" si="31"/>
        <v/>
      </c>
      <c r="AW116" s="21" t="str">
        <f t="shared" si="32"/>
        <v/>
      </c>
    </row>
    <row r="117" spans="1:49" x14ac:dyDescent="0.25">
      <c r="A117" s="21">
        <v>104</v>
      </c>
      <c r="B117" s="22" t="str">
        <f>IFERROR(VLOOKUP(ROW()-13&amp;$V$8,'Katılımcı Bilgileri'!A:B,2,FALSE),"")</f>
        <v/>
      </c>
      <c r="C117" s="21" t="str">
        <f>IF(B117="","",VLOOKUP(A117&amp;$V$8,'Katılımcı Bilgileri'!A:C,3,FALSE))</f>
        <v/>
      </c>
      <c r="D117" s="23"/>
      <c r="E117" s="23"/>
      <c r="F117" s="23"/>
      <c r="G117" s="23"/>
      <c r="H117" s="23"/>
      <c r="I117" s="23"/>
      <c r="J117" s="23"/>
      <c r="K117" s="23"/>
      <c r="L117" s="23"/>
      <c r="M117" s="23"/>
      <c r="N117" s="23"/>
      <c r="O117" s="23"/>
      <c r="P117" s="23"/>
      <c r="Q117" s="23"/>
      <c r="R117" s="23"/>
      <c r="S117" s="23"/>
      <c r="T117" s="23"/>
      <c r="U117" s="23"/>
      <c r="V117" s="23"/>
      <c r="W117" s="23"/>
      <c r="X117" s="23"/>
      <c r="Y117" s="23"/>
      <c r="Z117" s="23"/>
      <c r="AA117" s="23"/>
      <c r="AB117" s="23"/>
      <c r="AC117" s="23"/>
      <c r="AD117" s="23"/>
      <c r="AE117" s="23"/>
      <c r="AF117" s="23"/>
      <c r="AG117" s="23"/>
      <c r="AH117" s="23"/>
      <c r="AI117" s="21" t="str">
        <f t="shared" si="20"/>
        <v/>
      </c>
      <c r="AJ117" s="21" t="str">
        <f t="shared" si="21"/>
        <v/>
      </c>
      <c r="AK117" s="21" t="str">
        <f t="shared" si="22"/>
        <v/>
      </c>
      <c r="AL117" s="21" t="str">
        <f t="shared" si="23"/>
        <v/>
      </c>
      <c r="AM117" s="21" t="str">
        <f>IFERROR(IF(B117="","",AJ117+AK117+VLOOKUP(B117,'Katılımcı Bilgileri'!B:F,5,FALSE)),0)</f>
        <v/>
      </c>
      <c r="AN117" s="21" t="str">
        <f>IFERROR(IF(B117="","",IF(AN116="","",COUNTIFS($D$12:$AH$12,1,D117:AH117,"&lt;&gt;")))+VLOOKUP(B117,'Katılımcı Bilgileri'!B:G,6,FALSE),"")</f>
        <v/>
      </c>
      <c r="AO117" s="21" t="str">
        <f t="shared" si="24"/>
        <v/>
      </c>
      <c r="AP117" s="21" t="str">
        <f t="shared" si="25"/>
        <v/>
      </c>
      <c r="AQ117" s="21" t="str">
        <f t="shared" si="26"/>
        <v/>
      </c>
      <c r="AR117" s="21" t="str">
        <f t="shared" si="27"/>
        <v/>
      </c>
      <c r="AS117" s="21" t="str">
        <f t="shared" si="28"/>
        <v/>
      </c>
      <c r="AT117" s="21" t="str">
        <f t="shared" si="29"/>
        <v/>
      </c>
      <c r="AU117" s="21" t="str">
        <f t="shared" si="30"/>
        <v/>
      </c>
      <c r="AV117" s="21" t="str">
        <f t="shared" si="31"/>
        <v/>
      </c>
      <c r="AW117" s="21" t="str">
        <f t="shared" si="32"/>
        <v/>
      </c>
    </row>
    <row r="118" spans="1:49" x14ac:dyDescent="0.25">
      <c r="A118" s="21">
        <v>105</v>
      </c>
      <c r="B118" s="22" t="str">
        <f>IFERROR(VLOOKUP(ROW()-13&amp;$V$8,'Katılımcı Bilgileri'!A:B,2,FALSE),"")</f>
        <v/>
      </c>
      <c r="C118" s="21" t="str">
        <f>IF(B118="","",VLOOKUP(A118&amp;$V$8,'Katılımcı Bilgileri'!A:C,3,FALSE))</f>
        <v/>
      </c>
      <c r="D118" s="23"/>
      <c r="E118" s="23"/>
      <c r="F118" s="23"/>
      <c r="G118" s="23"/>
      <c r="H118" s="23"/>
      <c r="I118" s="23"/>
      <c r="J118" s="23"/>
      <c r="K118" s="23"/>
      <c r="L118" s="23"/>
      <c r="M118" s="23"/>
      <c r="N118" s="23"/>
      <c r="O118" s="23"/>
      <c r="P118" s="23"/>
      <c r="Q118" s="23"/>
      <c r="R118" s="23"/>
      <c r="S118" s="23"/>
      <c r="T118" s="23"/>
      <c r="U118" s="23"/>
      <c r="V118" s="23"/>
      <c r="W118" s="23"/>
      <c r="X118" s="23"/>
      <c r="Y118" s="23"/>
      <c r="Z118" s="23"/>
      <c r="AA118" s="23"/>
      <c r="AB118" s="23"/>
      <c r="AC118" s="23"/>
      <c r="AD118" s="23"/>
      <c r="AE118" s="23"/>
      <c r="AF118" s="23"/>
      <c r="AG118" s="23"/>
      <c r="AH118" s="23"/>
      <c r="AI118" s="21" t="str">
        <f t="shared" si="20"/>
        <v/>
      </c>
      <c r="AJ118" s="21" t="str">
        <f t="shared" si="21"/>
        <v/>
      </c>
      <c r="AK118" s="21" t="str">
        <f t="shared" si="22"/>
        <v/>
      </c>
      <c r="AL118" s="21" t="str">
        <f t="shared" si="23"/>
        <v/>
      </c>
      <c r="AM118" s="21" t="str">
        <f>IFERROR(IF(B118="","",AJ118+AK118+VLOOKUP(B118,'Katılımcı Bilgileri'!B:F,5,FALSE)),0)</f>
        <v/>
      </c>
      <c r="AN118" s="21" t="str">
        <f>IFERROR(IF(B118="","",IF(AN117="","",COUNTIFS($D$12:$AH$12,1,D118:AH118,"&lt;&gt;")))+VLOOKUP(B118,'Katılımcı Bilgileri'!B:G,6,FALSE),"")</f>
        <v/>
      </c>
      <c r="AO118" s="21" t="str">
        <f t="shared" si="24"/>
        <v/>
      </c>
      <c r="AP118" s="21" t="str">
        <f t="shared" si="25"/>
        <v/>
      </c>
      <c r="AQ118" s="21" t="str">
        <f t="shared" si="26"/>
        <v/>
      </c>
      <c r="AR118" s="21" t="str">
        <f t="shared" si="27"/>
        <v/>
      </c>
      <c r="AS118" s="21" t="str">
        <f t="shared" si="28"/>
        <v/>
      </c>
      <c r="AT118" s="21" t="str">
        <f t="shared" si="29"/>
        <v/>
      </c>
      <c r="AU118" s="21" t="str">
        <f t="shared" si="30"/>
        <v/>
      </c>
      <c r="AV118" s="21" t="str">
        <f t="shared" si="31"/>
        <v/>
      </c>
      <c r="AW118" s="21" t="str">
        <f t="shared" si="32"/>
        <v/>
      </c>
    </row>
    <row r="119" spans="1:49" x14ac:dyDescent="0.25">
      <c r="A119" s="21">
        <v>106</v>
      </c>
      <c r="B119" s="22" t="str">
        <f>IFERROR(VLOOKUP(ROW()-13&amp;$V$8,'Katılımcı Bilgileri'!A:B,2,FALSE),"")</f>
        <v/>
      </c>
      <c r="C119" s="21" t="str">
        <f>IF(B119="","",VLOOKUP(A119&amp;$V$8,'Katılımcı Bilgileri'!A:C,3,FALSE))</f>
        <v/>
      </c>
      <c r="D119" s="23"/>
      <c r="E119" s="23"/>
      <c r="F119" s="23"/>
      <c r="G119" s="23"/>
      <c r="H119" s="23"/>
      <c r="I119" s="23"/>
      <c r="J119" s="23"/>
      <c r="K119" s="23"/>
      <c r="L119" s="23"/>
      <c r="M119" s="23"/>
      <c r="N119" s="23"/>
      <c r="O119" s="23"/>
      <c r="P119" s="23"/>
      <c r="Q119" s="23"/>
      <c r="R119" s="23"/>
      <c r="S119" s="23"/>
      <c r="T119" s="23"/>
      <c r="U119" s="23"/>
      <c r="V119" s="23"/>
      <c r="W119" s="23"/>
      <c r="X119" s="23"/>
      <c r="Y119" s="23"/>
      <c r="Z119" s="23"/>
      <c r="AA119" s="23"/>
      <c r="AB119" s="23"/>
      <c r="AC119" s="23"/>
      <c r="AD119" s="23"/>
      <c r="AE119" s="23"/>
      <c r="AF119" s="23"/>
      <c r="AG119" s="23"/>
      <c r="AH119" s="23"/>
      <c r="AI119" s="21" t="str">
        <f t="shared" si="20"/>
        <v/>
      </c>
      <c r="AJ119" s="21" t="str">
        <f t="shared" si="21"/>
        <v/>
      </c>
      <c r="AK119" s="21" t="str">
        <f t="shared" si="22"/>
        <v/>
      </c>
      <c r="AL119" s="21" t="str">
        <f t="shared" si="23"/>
        <v/>
      </c>
      <c r="AM119" s="21" t="str">
        <f>IFERROR(IF(B119="","",AJ119+AK119+VLOOKUP(B119,'Katılımcı Bilgileri'!B:F,5,FALSE)),0)</f>
        <v/>
      </c>
      <c r="AN119" s="21" t="str">
        <f>IFERROR(IF(B119="","",IF(AN118="","",COUNTIFS($D$12:$AH$12,1,D119:AH119,"&lt;&gt;")))+VLOOKUP(B119,'Katılımcı Bilgileri'!B:G,6,FALSE),"")</f>
        <v/>
      </c>
      <c r="AO119" s="21" t="str">
        <f t="shared" si="24"/>
        <v/>
      </c>
      <c r="AP119" s="21" t="str">
        <f t="shared" si="25"/>
        <v/>
      </c>
      <c r="AQ119" s="21" t="str">
        <f t="shared" si="26"/>
        <v/>
      </c>
      <c r="AR119" s="21" t="str">
        <f t="shared" si="27"/>
        <v/>
      </c>
      <c r="AS119" s="21" t="str">
        <f t="shared" si="28"/>
        <v/>
      </c>
      <c r="AT119" s="21" t="str">
        <f t="shared" si="29"/>
        <v/>
      </c>
      <c r="AU119" s="21" t="str">
        <f t="shared" si="30"/>
        <v/>
      </c>
      <c r="AV119" s="21" t="str">
        <f t="shared" si="31"/>
        <v/>
      </c>
      <c r="AW119" s="21" t="str">
        <f t="shared" si="32"/>
        <v/>
      </c>
    </row>
    <row r="120" spans="1:49" x14ac:dyDescent="0.25">
      <c r="A120" s="21">
        <v>107</v>
      </c>
      <c r="B120" s="22" t="str">
        <f>IFERROR(VLOOKUP(ROW()-13&amp;$V$8,'Katılımcı Bilgileri'!A:B,2,FALSE),"")</f>
        <v/>
      </c>
      <c r="C120" s="21" t="str">
        <f>IF(B120="","",VLOOKUP(A120&amp;$V$8,'Katılımcı Bilgileri'!A:C,3,FALSE))</f>
        <v/>
      </c>
      <c r="D120" s="23"/>
      <c r="E120" s="23"/>
      <c r="F120" s="23"/>
      <c r="G120" s="23"/>
      <c r="H120" s="23"/>
      <c r="I120" s="23"/>
      <c r="J120" s="23"/>
      <c r="K120" s="23"/>
      <c r="L120" s="23"/>
      <c r="M120" s="23"/>
      <c r="N120" s="23"/>
      <c r="O120" s="23"/>
      <c r="P120" s="23"/>
      <c r="Q120" s="23"/>
      <c r="R120" s="23"/>
      <c r="S120" s="23"/>
      <c r="T120" s="23"/>
      <c r="U120" s="23"/>
      <c r="V120" s="23"/>
      <c r="W120" s="23"/>
      <c r="X120" s="23"/>
      <c r="Y120" s="23"/>
      <c r="Z120" s="23"/>
      <c r="AA120" s="23"/>
      <c r="AB120" s="23"/>
      <c r="AC120" s="23"/>
      <c r="AD120" s="23"/>
      <c r="AE120" s="23"/>
      <c r="AF120" s="23"/>
      <c r="AG120" s="23"/>
      <c r="AH120" s="23"/>
      <c r="AI120" s="21" t="str">
        <f t="shared" si="20"/>
        <v/>
      </c>
      <c r="AJ120" s="21" t="str">
        <f t="shared" si="21"/>
        <v/>
      </c>
      <c r="AK120" s="21" t="str">
        <f t="shared" si="22"/>
        <v/>
      </c>
      <c r="AL120" s="21" t="str">
        <f t="shared" si="23"/>
        <v/>
      </c>
      <c r="AM120" s="21" t="str">
        <f>IFERROR(IF(B120="","",AJ120+AK120+VLOOKUP(B120,'Katılımcı Bilgileri'!B:F,5,FALSE)),0)</f>
        <v/>
      </c>
      <c r="AN120" s="21" t="str">
        <f>IFERROR(IF(B120="","",IF(AN119="","",COUNTIFS($D$12:$AH$12,1,D120:AH120,"&lt;&gt;")))+VLOOKUP(B120,'Katılımcı Bilgileri'!B:G,6,FALSE),"")</f>
        <v/>
      </c>
      <c r="AO120" s="21" t="str">
        <f t="shared" si="24"/>
        <v/>
      </c>
      <c r="AP120" s="21" t="str">
        <f t="shared" si="25"/>
        <v/>
      </c>
      <c r="AQ120" s="21" t="str">
        <f t="shared" si="26"/>
        <v/>
      </c>
      <c r="AR120" s="21" t="str">
        <f t="shared" si="27"/>
        <v/>
      </c>
      <c r="AS120" s="21" t="str">
        <f t="shared" si="28"/>
        <v/>
      </c>
      <c r="AT120" s="21" t="str">
        <f t="shared" si="29"/>
        <v/>
      </c>
      <c r="AU120" s="21" t="str">
        <f t="shared" si="30"/>
        <v/>
      </c>
      <c r="AV120" s="21" t="str">
        <f t="shared" si="31"/>
        <v/>
      </c>
      <c r="AW120" s="21" t="str">
        <f t="shared" si="32"/>
        <v/>
      </c>
    </row>
    <row r="121" spans="1:49" x14ac:dyDescent="0.25">
      <c r="A121" s="21">
        <v>108</v>
      </c>
      <c r="B121" s="22" t="str">
        <f>IFERROR(VLOOKUP(ROW()-13&amp;$V$8,'Katılımcı Bilgileri'!A:B,2,FALSE),"")</f>
        <v/>
      </c>
      <c r="C121" s="21" t="str">
        <f>IF(B121="","",VLOOKUP(A121&amp;$V$8,'Katılımcı Bilgileri'!A:C,3,FALSE))</f>
        <v/>
      </c>
      <c r="D121" s="23"/>
      <c r="E121" s="23"/>
      <c r="F121" s="23"/>
      <c r="G121" s="23"/>
      <c r="H121" s="23"/>
      <c r="I121" s="23"/>
      <c r="J121" s="23"/>
      <c r="K121" s="23"/>
      <c r="L121" s="23"/>
      <c r="M121" s="23"/>
      <c r="N121" s="23"/>
      <c r="O121" s="23"/>
      <c r="P121" s="23"/>
      <c r="Q121" s="23"/>
      <c r="R121" s="23"/>
      <c r="S121" s="23"/>
      <c r="T121" s="23"/>
      <c r="U121" s="23"/>
      <c r="V121" s="23"/>
      <c r="W121" s="23"/>
      <c r="X121" s="23"/>
      <c r="Y121" s="23"/>
      <c r="Z121" s="23"/>
      <c r="AA121" s="23"/>
      <c r="AB121" s="23"/>
      <c r="AC121" s="23"/>
      <c r="AD121" s="23"/>
      <c r="AE121" s="23"/>
      <c r="AF121" s="23"/>
      <c r="AG121" s="23"/>
      <c r="AH121" s="23"/>
      <c r="AI121" s="21" t="str">
        <f t="shared" si="20"/>
        <v/>
      </c>
      <c r="AJ121" s="21" t="str">
        <f t="shared" si="21"/>
        <v/>
      </c>
      <c r="AK121" s="21" t="str">
        <f t="shared" si="22"/>
        <v/>
      </c>
      <c r="AL121" s="21" t="str">
        <f t="shared" si="23"/>
        <v/>
      </c>
      <c r="AM121" s="21" t="str">
        <f>IFERROR(IF(B121="","",AJ121+AK121+VLOOKUP(B121,'Katılımcı Bilgileri'!B:F,5,FALSE)),0)</f>
        <v/>
      </c>
      <c r="AN121" s="21" t="str">
        <f>IFERROR(IF(B121="","",IF(AN120="","",COUNTIFS($D$12:$AH$12,1,D121:AH121,"&lt;&gt;")))+VLOOKUP(B121,'Katılımcı Bilgileri'!B:G,6,FALSE),"")</f>
        <v/>
      </c>
      <c r="AO121" s="21" t="str">
        <f t="shared" si="24"/>
        <v/>
      </c>
      <c r="AP121" s="21" t="str">
        <f t="shared" si="25"/>
        <v/>
      </c>
      <c r="AQ121" s="21" t="str">
        <f t="shared" si="26"/>
        <v/>
      </c>
      <c r="AR121" s="21" t="str">
        <f t="shared" si="27"/>
        <v/>
      </c>
      <c r="AS121" s="21" t="str">
        <f t="shared" si="28"/>
        <v/>
      </c>
      <c r="AT121" s="21" t="str">
        <f t="shared" si="29"/>
        <v/>
      </c>
      <c r="AU121" s="21" t="str">
        <f t="shared" si="30"/>
        <v/>
      </c>
      <c r="AV121" s="21" t="str">
        <f t="shared" si="31"/>
        <v/>
      </c>
      <c r="AW121" s="21" t="str">
        <f t="shared" si="32"/>
        <v/>
      </c>
    </row>
    <row r="122" spans="1:49" x14ac:dyDescent="0.25">
      <c r="A122" s="21">
        <v>109</v>
      </c>
      <c r="B122" s="22" t="str">
        <f>IFERROR(VLOOKUP(ROW()-13&amp;$V$8,'Katılımcı Bilgileri'!A:B,2,FALSE),"")</f>
        <v/>
      </c>
      <c r="C122" s="21" t="str">
        <f>IF(B122="","",VLOOKUP(A122&amp;$V$8,'Katılımcı Bilgileri'!A:C,3,FALSE))</f>
        <v/>
      </c>
      <c r="D122" s="23"/>
      <c r="E122" s="23"/>
      <c r="F122" s="23"/>
      <c r="G122" s="23"/>
      <c r="H122" s="23"/>
      <c r="I122" s="23"/>
      <c r="J122" s="23"/>
      <c r="K122" s="23"/>
      <c r="L122" s="23"/>
      <c r="M122" s="23"/>
      <c r="N122" s="23"/>
      <c r="O122" s="23"/>
      <c r="P122" s="23"/>
      <c r="Q122" s="23"/>
      <c r="R122" s="23"/>
      <c r="S122" s="23"/>
      <c r="T122" s="23"/>
      <c r="U122" s="23"/>
      <c r="V122" s="23"/>
      <c r="W122" s="23"/>
      <c r="X122" s="23"/>
      <c r="Y122" s="23"/>
      <c r="Z122" s="23"/>
      <c r="AA122" s="23"/>
      <c r="AB122" s="23"/>
      <c r="AC122" s="23"/>
      <c r="AD122" s="23"/>
      <c r="AE122" s="23"/>
      <c r="AF122" s="23"/>
      <c r="AG122" s="23"/>
      <c r="AH122" s="23"/>
      <c r="AI122" s="21" t="str">
        <f t="shared" si="20"/>
        <v/>
      </c>
      <c r="AJ122" s="21" t="str">
        <f t="shared" si="21"/>
        <v/>
      </c>
      <c r="AK122" s="21" t="str">
        <f t="shared" si="22"/>
        <v/>
      </c>
      <c r="AL122" s="21" t="str">
        <f t="shared" si="23"/>
        <v/>
      </c>
      <c r="AM122" s="21" t="str">
        <f>IFERROR(IF(B122="","",AJ122+AK122+VLOOKUP(B122,'Katılımcı Bilgileri'!B:F,5,FALSE)),0)</f>
        <v/>
      </c>
      <c r="AN122" s="21" t="str">
        <f>IFERROR(IF(B122="","",IF(AN121="","",COUNTIFS($D$12:$AH$12,1,D122:AH122,"&lt;&gt;")))+VLOOKUP(B122,'Katılımcı Bilgileri'!B:G,6,FALSE),"")</f>
        <v/>
      </c>
      <c r="AO122" s="21" t="str">
        <f t="shared" si="24"/>
        <v/>
      </c>
      <c r="AP122" s="21" t="str">
        <f t="shared" si="25"/>
        <v/>
      </c>
      <c r="AQ122" s="21" t="str">
        <f t="shared" si="26"/>
        <v/>
      </c>
      <c r="AR122" s="21" t="str">
        <f t="shared" si="27"/>
        <v/>
      </c>
      <c r="AS122" s="21" t="str">
        <f t="shared" si="28"/>
        <v/>
      </c>
      <c r="AT122" s="21" t="str">
        <f t="shared" si="29"/>
        <v/>
      </c>
      <c r="AU122" s="21" t="str">
        <f t="shared" si="30"/>
        <v/>
      </c>
      <c r="AV122" s="21" t="str">
        <f t="shared" si="31"/>
        <v/>
      </c>
      <c r="AW122" s="21" t="str">
        <f t="shared" si="32"/>
        <v/>
      </c>
    </row>
    <row r="123" spans="1:49" x14ac:dyDescent="0.25">
      <c r="A123" s="21">
        <v>110</v>
      </c>
      <c r="B123" s="22" t="str">
        <f>IFERROR(VLOOKUP(ROW()-13&amp;$V$8,'Katılımcı Bilgileri'!A:B,2,FALSE),"")</f>
        <v/>
      </c>
      <c r="C123" s="21" t="str">
        <f>IF(B123="","",VLOOKUP(A123&amp;$V$8,'Katılımcı Bilgileri'!A:C,3,FALSE))</f>
        <v/>
      </c>
      <c r="D123" s="23"/>
      <c r="E123" s="23"/>
      <c r="F123" s="23"/>
      <c r="G123" s="23"/>
      <c r="H123" s="23"/>
      <c r="I123" s="23"/>
      <c r="J123" s="23"/>
      <c r="K123" s="23"/>
      <c r="L123" s="23"/>
      <c r="M123" s="23"/>
      <c r="N123" s="23"/>
      <c r="O123" s="23"/>
      <c r="P123" s="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  <c r="AA123" s="23"/>
      <c r="AB123" s="23"/>
      <c r="AC123" s="23"/>
      <c r="AD123" s="23"/>
      <c r="AE123" s="23"/>
      <c r="AF123" s="23"/>
      <c r="AG123" s="23"/>
      <c r="AH123" s="23"/>
      <c r="AI123" s="21" t="str">
        <f t="shared" si="20"/>
        <v/>
      </c>
      <c r="AJ123" s="21" t="str">
        <f t="shared" si="21"/>
        <v/>
      </c>
      <c r="AK123" s="21" t="str">
        <f t="shared" si="22"/>
        <v/>
      </c>
      <c r="AL123" s="21" t="str">
        <f t="shared" si="23"/>
        <v/>
      </c>
      <c r="AM123" s="21" t="str">
        <f>IFERROR(IF(B123="","",AJ123+AK123+VLOOKUP(B123,'Katılımcı Bilgileri'!B:F,5,FALSE)),0)</f>
        <v/>
      </c>
      <c r="AN123" s="21" t="str">
        <f>IFERROR(IF(B123="","",IF(AN122="","",COUNTIFS($D$12:$AH$12,1,D123:AH123,"&lt;&gt;")))+VLOOKUP(B123,'Katılımcı Bilgileri'!B:G,6,FALSE),"")</f>
        <v/>
      </c>
      <c r="AO123" s="21" t="str">
        <f t="shared" si="24"/>
        <v/>
      </c>
      <c r="AP123" s="21" t="str">
        <f t="shared" si="25"/>
        <v/>
      </c>
      <c r="AQ123" s="21" t="str">
        <f t="shared" si="26"/>
        <v/>
      </c>
      <c r="AR123" s="21" t="str">
        <f t="shared" si="27"/>
        <v/>
      </c>
      <c r="AS123" s="21" t="str">
        <f t="shared" si="28"/>
        <v/>
      </c>
      <c r="AT123" s="21" t="str">
        <f t="shared" si="29"/>
        <v/>
      </c>
      <c r="AU123" s="21" t="str">
        <f t="shared" si="30"/>
        <v/>
      </c>
      <c r="AV123" s="21" t="str">
        <f t="shared" si="31"/>
        <v/>
      </c>
      <c r="AW123" s="21" t="str">
        <f t="shared" si="32"/>
        <v/>
      </c>
    </row>
    <row r="124" spans="1:49" x14ac:dyDescent="0.25">
      <c r="A124" s="21">
        <v>111</v>
      </c>
      <c r="B124" s="22" t="str">
        <f>IFERROR(VLOOKUP(ROW()-13&amp;$V$8,'Katılımcı Bilgileri'!A:B,2,FALSE),"")</f>
        <v/>
      </c>
      <c r="C124" s="21" t="str">
        <f>IF(B124="","",VLOOKUP(A124&amp;$V$8,'Katılımcı Bilgileri'!A:C,3,FALSE))</f>
        <v/>
      </c>
      <c r="D124" s="23"/>
      <c r="E124" s="23"/>
      <c r="F124" s="23"/>
      <c r="G124" s="23"/>
      <c r="H124" s="23"/>
      <c r="I124" s="23"/>
      <c r="J124" s="23"/>
      <c r="K124" s="23"/>
      <c r="L124" s="23"/>
      <c r="M124" s="23"/>
      <c r="N124" s="23"/>
      <c r="O124" s="23"/>
      <c r="P124" s="23"/>
      <c r="Q124" s="23"/>
      <c r="R124" s="23"/>
      <c r="S124" s="23"/>
      <c r="T124" s="23"/>
      <c r="U124" s="23"/>
      <c r="V124" s="23"/>
      <c r="W124" s="23"/>
      <c r="X124" s="23"/>
      <c r="Y124" s="23"/>
      <c r="Z124" s="23"/>
      <c r="AA124" s="23"/>
      <c r="AB124" s="23"/>
      <c r="AC124" s="23"/>
      <c r="AD124" s="23"/>
      <c r="AE124" s="23"/>
      <c r="AF124" s="23"/>
      <c r="AG124" s="23"/>
      <c r="AH124" s="23"/>
      <c r="AI124" s="21" t="str">
        <f t="shared" si="20"/>
        <v/>
      </c>
      <c r="AJ124" s="21" t="str">
        <f t="shared" si="21"/>
        <v/>
      </c>
      <c r="AK124" s="21" t="str">
        <f t="shared" si="22"/>
        <v/>
      </c>
      <c r="AL124" s="21" t="str">
        <f t="shared" si="23"/>
        <v/>
      </c>
      <c r="AM124" s="21" t="str">
        <f>IFERROR(IF(B124="","",AJ124+AK124+VLOOKUP(B124,'Katılımcı Bilgileri'!B:F,5,FALSE)),0)</f>
        <v/>
      </c>
      <c r="AN124" s="21" t="str">
        <f>IFERROR(IF(B124="","",IF(AN123="","",COUNTIFS($D$12:$AH$12,1,D124:AH124,"&lt;&gt;")))+VLOOKUP(B124,'Katılımcı Bilgileri'!B:G,6,FALSE),"")</f>
        <v/>
      </c>
      <c r="AO124" s="21" t="str">
        <f t="shared" si="24"/>
        <v/>
      </c>
      <c r="AP124" s="21" t="str">
        <f t="shared" si="25"/>
        <v/>
      </c>
      <c r="AQ124" s="21" t="str">
        <f t="shared" si="26"/>
        <v/>
      </c>
      <c r="AR124" s="21" t="str">
        <f t="shared" si="27"/>
        <v/>
      </c>
      <c r="AS124" s="21" t="str">
        <f t="shared" si="28"/>
        <v/>
      </c>
      <c r="AT124" s="21" t="str">
        <f t="shared" si="29"/>
        <v/>
      </c>
      <c r="AU124" s="21" t="str">
        <f t="shared" si="30"/>
        <v/>
      </c>
      <c r="AV124" s="21" t="str">
        <f t="shared" si="31"/>
        <v/>
      </c>
      <c r="AW124" s="21" t="str">
        <f t="shared" si="32"/>
        <v/>
      </c>
    </row>
    <row r="125" spans="1:49" x14ac:dyDescent="0.25">
      <c r="A125" s="21">
        <v>112</v>
      </c>
      <c r="B125" s="22" t="str">
        <f>IFERROR(VLOOKUP(ROW()-13&amp;$V$8,'Katılımcı Bilgileri'!A:B,2,FALSE),"")</f>
        <v/>
      </c>
      <c r="C125" s="21" t="str">
        <f>IF(B125="","",VLOOKUP(A125&amp;$V$8,'Katılımcı Bilgileri'!A:C,3,FALSE))</f>
        <v/>
      </c>
      <c r="D125" s="23"/>
      <c r="E125" s="23"/>
      <c r="F125" s="23"/>
      <c r="G125" s="23"/>
      <c r="H125" s="23"/>
      <c r="I125" s="23"/>
      <c r="J125" s="23"/>
      <c r="K125" s="23"/>
      <c r="L125" s="23"/>
      <c r="M125" s="23"/>
      <c r="N125" s="23"/>
      <c r="O125" s="23"/>
      <c r="P125" s="23"/>
      <c r="Q125" s="23"/>
      <c r="R125" s="23"/>
      <c r="S125" s="23"/>
      <c r="T125" s="23"/>
      <c r="U125" s="23"/>
      <c r="V125" s="23"/>
      <c r="W125" s="23"/>
      <c r="X125" s="23"/>
      <c r="Y125" s="23"/>
      <c r="Z125" s="23"/>
      <c r="AA125" s="23"/>
      <c r="AB125" s="23"/>
      <c r="AC125" s="23"/>
      <c r="AD125" s="23"/>
      <c r="AE125" s="23"/>
      <c r="AF125" s="23"/>
      <c r="AG125" s="23"/>
      <c r="AH125" s="23"/>
      <c r="AI125" s="21" t="str">
        <f t="shared" si="20"/>
        <v/>
      </c>
      <c r="AJ125" s="21" t="str">
        <f t="shared" si="21"/>
        <v/>
      </c>
      <c r="AK125" s="21" t="str">
        <f t="shared" si="22"/>
        <v/>
      </c>
      <c r="AL125" s="21" t="str">
        <f t="shared" si="23"/>
        <v/>
      </c>
      <c r="AM125" s="21" t="str">
        <f>IFERROR(IF(B125="","",AJ125+AK125+VLOOKUP(B125,'Katılımcı Bilgileri'!B:F,5,FALSE)),0)</f>
        <v/>
      </c>
      <c r="AN125" s="21" t="str">
        <f>IFERROR(IF(B125="","",IF(AN124="","",COUNTIFS($D$12:$AH$12,1,D125:AH125,"&lt;&gt;")))+VLOOKUP(B125,'Katılımcı Bilgileri'!B:G,6,FALSE),"")</f>
        <v/>
      </c>
      <c r="AO125" s="21" t="str">
        <f t="shared" si="24"/>
        <v/>
      </c>
      <c r="AP125" s="21" t="str">
        <f t="shared" si="25"/>
        <v/>
      </c>
      <c r="AQ125" s="21" t="str">
        <f t="shared" si="26"/>
        <v/>
      </c>
      <c r="AR125" s="21" t="str">
        <f t="shared" si="27"/>
        <v/>
      </c>
      <c r="AS125" s="21" t="str">
        <f t="shared" si="28"/>
        <v/>
      </c>
      <c r="AT125" s="21" t="str">
        <f t="shared" si="29"/>
        <v/>
      </c>
      <c r="AU125" s="21" t="str">
        <f t="shared" si="30"/>
        <v/>
      </c>
      <c r="AV125" s="21" t="str">
        <f t="shared" si="31"/>
        <v/>
      </c>
      <c r="AW125" s="21" t="str">
        <f t="shared" si="32"/>
        <v/>
      </c>
    </row>
    <row r="126" spans="1:49" x14ac:dyDescent="0.25">
      <c r="A126" s="21">
        <v>113</v>
      </c>
      <c r="B126" s="22" t="str">
        <f>IFERROR(VLOOKUP(ROW()-13&amp;$V$8,'Katılımcı Bilgileri'!A:B,2,FALSE),"")</f>
        <v/>
      </c>
      <c r="C126" s="21" t="str">
        <f>IF(B126="","",VLOOKUP(A126&amp;$V$8,'Katılımcı Bilgileri'!A:C,3,FALSE))</f>
        <v/>
      </c>
      <c r="D126" s="23"/>
      <c r="E126" s="23"/>
      <c r="F126" s="23"/>
      <c r="G126" s="23"/>
      <c r="H126" s="23"/>
      <c r="I126" s="23"/>
      <c r="J126" s="23"/>
      <c r="K126" s="23"/>
      <c r="L126" s="23"/>
      <c r="M126" s="23"/>
      <c r="N126" s="23"/>
      <c r="O126" s="23"/>
      <c r="P126" s="23"/>
      <c r="Q126" s="23"/>
      <c r="R126" s="23"/>
      <c r="S126" s="23"/>
      <c r="T126" s="23"/>
      <c r="U126" s="23"/>
      <c r="V126" s="23"/>
      <c r="W126" s="23"/>
      <c r="X126" s="23"/>
      <c r="Y126" s="23"/>
      <c r="Z126" s="23"/>
      <c r="AA126" s="23"/>
      <c r="AB126" s="23"/>
      <c r="AC126" s="23"/>
      <c r="AD126" s="23"/>
      <c r="AE126" s="23"/>
      <c r="AF126" s="23"/>
      <c r="AG126" s="23"/>
      <c r="AH126" s="23"/>
      <c r="AI126" s="21" t="str">
        <f t="shared" si="20"/>
        <v/>
      </c>
      <c r="AJ126" s="21" t="str">
        <f t="shared" si="21"/>
        <v/>
      </c>
      <c r="AK126" s="21" t="str">
        <f t="shared" si="22"/>
        <v/>
      </c>
      <c r="AL126" s="21" t="str">
        <f t="shared" si="23"/>
        <v/>
      </c>
      <c r="AM126" s="21" t="str">
        <f>IFERROR(IF(B126="","",AJ126+AK126+VLOOKUP(B126,'Katılımcı Bilgileri'!B:F,5,FALSE)),0)</f>
        <v/>
      </c>
      <c r="AN126" s="21" t="str">
        <f>IFERROR(IF(B126="","",IF(AN125="","",COUNTIFS($D$12:$AH$12,1,D126:AH126,"&lt;&gt;")))+VLOOKUP(B126,'Katılımcı Bilgileri'!B:G,6,FALSE),"")</f>
        <v/>
      </c>
      <c r="AO126" s="21" t="str">
        <f t="shared" si="24"/>
        <v/>
      </c>
      <c r="AP126" s="21" t="str">
        <f t="shared" si="25"/>
        <v/>
      </c>
      <c r="AQ126" s="21" t="str">
        <f t="shared" si="26"/>
        <v/>
      </c>
      <c r="AR126" s="21" t="str">
        <f t="shared" si="27"/>
        <v/>
      </c>
      <c r="AS126" s="21" t="str">
        <f t="shared" si="28"/>
        <v/>
      </c>
      <c r="AT126" s="21" t="str">
        <f t="shared" si="29"/>
        <v/>
      </c>
      <c r="AU126" s="21" t="str">
        <f t="shared" si="30"/>
        <v/>
      </c>
      <c r="AV126" s="21" t="str">
        <f t="shared" si="31"/>
        <v/>
      </c>
      <c r="AW126" s="21" t="str">
        <f t="shared" si="32"/>
        <v/>
      </c>
    </row>
    <row r="127" spans="1:49" x14ac:dyDescent="0.25">
      <c r="A127" s="21">
        <v>114</v>
      </c>
      <c r="B127" s="22" t="str">
        <f>IFERROR(VLOOKUP(ROW()-13&amp;$V$8,'Katılımcı Bilgileri'!A:B,2,FALSE),"")</f>
        <v/>
      </c>
      <c r="C127" s="21" t="str">
        <f>IF(B127="","",VLOOKUP(A127&amp;$V$8,'Katılımcı Bilgileri'!A:C,3,FALSE))</f>
        <v/>
      </c>
      <c r="D127" s="23"/>
      <c r="E127" s="23"/>
      <c r="F127" s="23"/>
      <c r="G127" s="23"/>
      <c r="H127" s="23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3"/>
      <c r="AB127" s="23"/>
      <c r="AC127" s="23"/>
      <c r="AD127" s="23"/>
      <c r="AE127" s="23"/>
      <c r="AF127" s="23"/>
      <c r="AG127" s="23"/>
      <c r="AH127" s="23"/>
      <c r="AI127" s="21" t="str">
        <f t="shared" si="20"/>
        <v/>
      </c>
      <c r="AJ127" s="21" t="str">
        <f t="shared" si="21"/>
        <v/>
      </c>
      <c r="AK127" s="21" t="str">
        <f t="shared" si="22"/>
        <v/>
      </c>
      <c r="AL127" s="21" t="str">
        <f t="shared" si="23"/>
        <v/>
      </c>
      <c r="AM127" s="21" t="str">
        <f>IFERROR(IF(B127="","",AJ127+AK127+VLOOKUP(B127,'Katılımcı Bilgileri'!B:F,5,FALSE)),0)</f>
        <v/>
      </c>
      <c r="AN127" s="21" t="str">
        <f>IFERROR(IF(B127="","",IF(AN126="","",COUNTIFS($D$12:$AH$12,1,D127:AH127,"&lt;&gt;")))+VLOOKUP(B127,'Katılımcı Bilgileri'!B:G,6,FALSE),"")</f>
        <v/>
      </c>
      <c r="AO127" s="21" t="str">
        <f t="shared" si="24"/>
        <v/>
      </c>
      <c r="AP127" s="21" t="str">
        <f t="shared" si="25"/>
        <v/>
      </c>
      <c r="AQ127" s="21" t="str">
        <f t="shared" si="26"/>
        <v/>
      </c>
      <c r="AR127" s="21" t="str">
        <f t="shared" si="27"/>
        <v/>
      </c>
      <c r="AS127" s="21" t="str">
        <f t="shared" si="28"/>
        <v/>
      </c>
      <c r="AT127" s="21" t="str">
        <f t="shared" si="29"/>
        <v/>
      </c>
      <c r="AU127" s="21" t="str">
        <f t="shared" si="30"/>
        <v/>
      </c>
      <c r="AV127" s="21" t="str">
        <f t="shared" si="31"/>
        <v/>
      </c>
      <c r="AW127" s="21" t="str">
        <f t="shared" si="32"/>
        <v/>
      </c>
    </row>
    <row r="128" spans="1:49" x14ac:dyDescent="0.25">
      <c r="A128" s="21">
        <v>115</v>
      </c>
      <c r="B128" s="22" t="str">
        <f>IFERROR(VLOOKUP(ROW()-13&amp;$V$8,'Katılımcı Bilgileri'!A:B,2,FALSE),"")</f>
        <v/>
      </c>
      <c r="C128" s="21" t="str">
        <f>IF(B128="","",VLOOKUP(A128&amp;$V$8,'Katılımcı Bilgileri'!A:C,3,FALSE))</f>
        <v/>
      </c>
      <c r="D128" s="23"/>
      <c r="E128" s="23"/>
      <c r="F128" s="23"/>
      <c r="G128" s="23"/>
      <c r="H128" s="23"/>
      <c r="I128" s="23"/>
      <c r="J128" s="23"/>
      <c r="K128" s="23"/>
      <c r="L128" s="23"/>
      <c r="M128" s="23"/>
      <c r="N128" s="23"/>
      <c r="O128" s="23"/>
      <c r="P128" s="23"/>
      <c r="Q128" s="23"/>
      <c r="R128" s="23"/>
      <c r="S128" s="23"/>
      <c r="T128" s="23"/>
      <c r="U128" s="23"/>
      <c r="V128" s="23"/>
      <c r="W128" s="23"/>
      <c r="X128" s="23"/>
      <c r="Y128" s="23"/>
      <c r="Z128" s="23"/>
      <c r="AA128" s="23"/>
      <c r="AB128" s="23"/>
      <c r="AC128" s="23"/>
      <c r="AD128" s="23"/>
      <c r="AE128" s="23"/>
      <c r="AF128" s="23"/>
      <c r="AG128" s="23"/>
      <c r="AH128" s="23"/>
      <c r="AI128" s="21" t="str">
        <f t="shared" si="20"/>
        <v/>
      </c>
      <c r="AJ128" s="21" t="str">
        <f t="shared" si="21"/>
        <v/>
      </c>
      <c r="AK128" s="21" t="str">
        <f t="shared" si="22"/>
        <v/>
      </c>
      <c r="AL128" s="21" t="str">
        <f t="shared" si="23"/>
        <v/>
      </c>
      <c r="AM128" s="21" t="str">
        <f>IFERROR(IF(B128="","",AJ128+AK128+VLOOKUP(B128,'Katılımcı Bilgileri'!B:F,5,FALSE)),0)</f>
        <v/>
      </c>
      <c r="AN128" s="21" t="str">
        <f>IFERROR(IF(B128="","",IF(AN127="","",COUNTIFS($D$12:$AH$12,1,D128:AH128,"&lt;&gt;")))+VLOOKUP(B128,'Katılımcı Bilgileri'!B:G,6,FALSE),"")</f>
        <v/>
      </c>
      <c r="AO128" s="21" t="str">
        <f t="shared" si="24"/>
        <v/>
      </c>
      <c r="AP128" s="21" t="str">
        <f t="shared" si="25"/>
        <v/>
      </c>
      <c r="AQ128" s="21" t="str">
        <f t="shared" si="26"/>
        <v/>
      </c>
      <c r="AR128" s="21" t="str">
        <f t="shared" si="27"/>
        <v/>
      </c>
      <c r="AS128" s="21" t="str">
        <f t="shared" si="28"/>
        <v/>
      </c>
      <c r="AT128" s="21" t="str">
        <f t="shared" si="29"/>
        <v/>
      </c>
      <c r="AU128" s="21" t="str">
        <f t="shared" si="30"/>
        <v/>
      </c>
      <c r="AV128" s="21" t="str">
        <f t="shared" si="31"/>
        <v/>
      </c>
      <c r="AW128" s="21" t="str">
        <f t="shared" si="32"/>
        <v/>
      </c>
    </row>
    <row r="129" spans="1:49" x14ac:dyDescent="0.25">
      <c r="A129" s="21">
        <v>116</v>
      </c>
      <c r="B129" s="22" t="str">
        <f>IFERROR(VLOOKUP(ROW()-13&amp;$V$8,'Katılımcı Bilgileri'!A:B,2,FALSE),"")</f>
        <v/>
      </c>
      <c r="C129" s="21" t="str">
        <f>IF(B129="","",VLOOKUP(A129&amp;$V$8,'Katılımcı Bilgileri'!A:C,3,FALSE))</f>
        <v/>
      </c>
      <c r="D129" s="23"/>
      <c r="E129" s="23"/>
      <c r="F129" s="23"/>
      <c r="G129" s="23"/>
      <c r="H129" s="23"/>
      <c r="I129" s="23"/>
      <c r="J129" s="23"/>
      <c r="K129" s="23"/>
      <c r="L129" s="23"/>
      <c r="M129" s="23"/>
      <c r="N129" s="23"/>
      <c r="O129" s="23"/>
      <c r="P129" s="23"/>
      <c r="Q129" s="23"/>
      <c r="R129" s="23"/>
      <c r="S129" s="23"/>
      <c r="T129" s="23"/>
      <c r="U129" s="23"/>
      <c r="V129" s="23"/>
      <c r="W129" s="23"/>
      <c r="X129" s="23"/>
      <c r="Y129" s="23"/>
      <c r="Z129" s="23"/>
      <c r="AA129" s="23"/>
      <c r="AB129" s="23"/>
      <c r="AC129" s="23"/>
      <c r="AD129" s="23"/>
      <c r="AE129" s="23"/>
      <c r="AF129" s="23"/>
      <c r="AG129" s="23"/>
      <c r="AH129" s="23"/>
      <c r="AI129" s="21" t="str">
        <f t="shared" si="20"/>
        <v/>
      </c>
      <c r="AJ129" s="21" t="str">
        <f t="shared" si="21"/>
        <v/>
      </c>
      <c r="AK129" s="21" t="str">
        <f t="shared" si="22"/>
        <v/>
      </c>
      <c r="AL129" s="21" t="str">
        <f t="shared" si="23"/>
        <v/>
      </c>
      <c r="AM129" s="21" t="str">
        <f>IFERROR(IF(B129="","",AJ129+AK129+VLOOKUP(B129,'Katılımcı Bilgileri'!B:F,5,FALSE)),0)</f>
        <v/>
      </c>
      <c r="AN129" s="21" t="str">
        <f>IFERROR(IF(B129="","",IF(AN128="","",COUNTIFS($D$12:$AH$12,1,D129:AH129,"&lt;&gt;")))+VLOOKUP(B129,'Katılımcı Bilgileri'!B:G,6,FALSE),"")</f>
        <v/>
      </c>
      <c r="AO129" s="21" t="str">
        <f t="shared" si="24"/>
        <v/>
      </c>
      <c r="AP129" s="21" t="str">
        <f t="shared" si="25"/>
        <v/>
      </c>
      <c r="AQ129" s="21" t="str">
        <f t="shared" si="26"/>
        <v/>
      </c>
      <c r="AR129" s="21" t="str">
        <f t="shared" si="27"/>
        <v/>
      </c>
      <c r="AS129" s="21" t="str">
        <f t="shared" si="28"/>
        <v/>
      </c>
      <c r="AT129" s="21" t="str">
        <f t="shared" si="29"/>
        <v/>
      </c>
      <c r="AU129" s="21" t="str">
        <f t="shared" si="30"/>
        <v/>
      </c>
      <c r="AV129" s="21" t="str">
        <f t="shared" si="31"/>
        <v/>
      </c>
      <c r="AW129" s="21" t="str">
        <f t="shared" si="32"/>
        <v/>
      </c>
    </row>
    <row r="130" spans="1:49" x14ac:dyDescent="0.25">
      <c r="A130" s="21">
        <v>117</v>
      </c>
      <c r="B130" s="22" t="str">
        <f>IFERROR(VLOOKUP(ROW()-13&amp;$V$8,'Katılımcı Bilgileri'!A:B,2,FALSE),"")</f>
        <v/>
      </c>
      <c r="C130" s="21" t="str">
        <f>IF(B130="","",VLOOKUP(A130&amp;$V$8,'Katılımcı Bilgileri'!A:C,3,FALSE))</f>
        <v/>
      </c>
      <c r="D130" s="23"/>
      <c r="E130" s="23"/>
      <c r="F130" s="23"/>
      <c r="G130" s="23"/>
      <c r="H130" s="23"/>
      <c r="I130" s="23"/>
      <c r="J130" s="23"/>
      <c r="K130" s="23"/>
      <c r="L130" s="23"/>
      <c r="M130" s="23"/>
      <c r="N130" s="23"/>
      <c r="O130" s="23"/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  <c r="AF130" s="23"/>
      <c r="AG130" s="23"/>
      <c r="AH130" s="23"/>
      <c r="AI130" s="21" t="str">
        <f t="shared" si="20"/>
        <v/>
      </c>
      <c r="AJ130" s="21" t="str">
        <f t="shared" si="21"/>
        <v/>
      </c>
      <c r="AK130" s="21" t="str">
        <f t="shared" si="22"/>
        <v/>
      </c>
      <c r="AL130" s="21" t="str">
        <f t="shared" si="23"/>
        <v/>
      </c>
      <c r="AM130" s="21" t="str">
        <f>IFERROR(IF(B130="","",AJ130+AK130+VLOOKUP(B130,'Katılımcı Bilgileri'!B:F,5,FALSE)),0)</f>
        <v/>
      </c>
      <c r="AN130" s="21" t="str">
        <f>IFERROR(IF(B130="","",IF(AN129="","",COUNTIFS($D$12:$AH$12,1,D130:AH130,"&lt;&gt;")))+VLOOKUP(B130,'Katılımcı Bilgileri'!B:G,6,FALSE),"")</f>
        <v/>
      </c>
      <c r="AO130" s="21" t="str">
        <f t="shared" si="24"/>
        <v/>
      </c>
      <c r="AP130" s="21" t="str">
        <f t="shared" si="25"/>
        <v/>
      </c>
      <c r="AQ130" s="21" t="str">
        <f t="shared" si="26"/>
        <v/>
      </c>
      <c r="AR130" s="21" t="str">
        <f t="shared" si="27"/>
        <v/>
      </c>
      <c r="AS130" s="21" t="str">
        <f t="shared" si="28"/>
        <v/>
      </c>
      <c r="AT130" s="21" t="str">
        <f t="shared" si="29"/>
        <v/>
      </c>
      <c r="AU130" s="21" t="str">
        <f t="shared" si="30"/>
        <v/>
      </c>
      <c r="AV130" s="21" t="str">
        <f t="shared" si="31"/>
        <v/>
      </c>
      <c r="AW130" s="21" t="str">
        <f t="shared" si="32"/>
        <v/>
      </c>
    </row>
    <row r="131" spans="1:49" x14ac:dyDescent="0.25">
      <c r="A131" s="21">
        <v>118</v>
      </c>
      <c r="B131" s="22" t="str">
        <f>IFERROR(VLOOKUP(ROW()-13&amp;$V$8,'Katılımcı Bilgileri'!A:B,2,FALSE),"")</f>
        <v/>
      </c>
      <c r="C131" s="21" t="str">
        <f>IF(B131="","",VLOOKUP(A131&amp;$V$8,'Katılımcı Bilgileri'!A:C,3,FALSE))</f>
        <v/>
      </c>
      <c r="D131" s="23"/>
      <c r="E131" s="23"/>
      <c r="F131" s="23"/>
      <c r="G131" s="23"/>
      <c r="H131" s="23"/>
      <c r="I131" s="23"/>
      <c r="J131" s="23"/>
      <c r="K131" s="23"/>
      <c r="L131" s="23"/>
      <c r="M131" s="23"/>
      <c r="N131" s="23"/>
      <c r="O131" s="23"/>
      <c r="P131" s="23"/>
      <c r="Q131" s="23"/>
      <c r="R131" s="23"/>
      <c r="S131" s="23"/>
      <c r="T131" s="23"/>
      <c r="U131" s="23"/>
      <c r="V131" s="23"/>
      <c r="W131" s="23"/>
      <c r="X131" s="23"/>
      <c r="Y131" s="23"/>
      <c r="Z131" s="23"/>
      <c r="AA131" s="23"/>
      <c r="AB131" s="23"/>
      <c r="AC131" s="23"/>
      <c r="AD131" s="23"/>
      <c r="AE131" s="23"/>
      <c r="AF131" s="23"/>
      <c r="AG131" s="23"/>
      <c r="AH131" s="23"/>
      <c r="AI131" s="21" t="str">
        <f t="shared" si="20"/>
        <v/>
      </c>
      <c r="AJ131" s="21" t="str">
        <f t="shared" si="21"/>
        <v/>
      </c>
      <c r="AK131" s="21" t="str">
        <f t="shared" si="22"/>
        <v/>
      </c>
      <c r="AL131" s="21" t="str">
        <f t="shared" si="23"/>
        <v/>
      </c>
      <c r="AM131" s="21" t="str">
        <f>IFERROR(IF(B131="","",AJ131+AK131+VLOOKUP(B131,'Katılımcı Bilgileri'!B:F,5,FALSE)),0)</f>
        <v/>
      </c>
      <c r="AN131" s="21" t="str">
        <f>IFERROR(IF(B131="","",IF(AN130="","",COUNTIFS($D$12:$AH$12,1,D131:AH131,"&lt;&gt;")))+VLOOKUP(B131,'Katılımcı Bilgileri'!B:G,6,FALSE),"")</f>
        <v/>
      </c>
      <c r="AO131" s="21" t="str">
        <f t="shared" si="24"/>
        <v/>
      </c>
      <c r="AP131" s="21" t="str">
        <f t="shared" si="25"/>
        <v/>
      </c>
      <c r="AQ131" s="21" t="str">
        <f t="shared" si="26"/>
        <v/>
      </c>
      <c r="AR131" s="21" t="str">
        <f t="shared" si="27"/>
        <v/>
      </c>
      <c r="AS131" s="21" t="str">
        <f t="shared" si="28"/>
        <v/>
      </c>
      <c r="AT131" s="21" t="str">
        <f t="shared" si="29"/>
        <v/>
      </c>
      <c r="AU131" s="21" t="str">
        <f t="shared" si="30"/>
        <v/>
      </c>
      <c r="AV131" s="21" t="str">
        <f t="shared" si="31"/>
        <v/>
      </c>
      <c r="AW131" s="21" t="str">
        <f t="shared" si="32"/>
        <v/>
      </c>
    </row>
    <row r="132" spans="1:49" x14ac:dyDescent="0.25">
      <c r="A132" s="21">
        <v>119</v>
      </c>
      <c r="B132" s="22" t="str">
        <f>IFERROR(VLOOKUP(ROW()-13&amp;$V$8,'Katılımcı Bilgileri'!A:B,2,FALSE),"")</f>
        <v/>
      </c>
      <c r="C132" s="21" t="str">
        <f>IF(B132="","",VLOOKUP(A132&amp;$V$8,'Katılımcı Bilgileri'!A:C,3,FALSE))</f>
        <v/>
      </c>
      <c r="D132" s="23"/>
      <c r="E132" s="23"/>
      <c r="F132" s="23"/>
      <c r="G132" s="23"/>
      <c r="H132" s="23"/>
      <c r="I132" s="23"/>
      <c r="J132" s="23"/>
      <c r="K132" s="23"/>
      <c r="L132" s="23"/>
      <c r="M132" s="23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  <c r="Z132" s="23"/>
      <c r="AA132" s="23"/>
      <c r="AB132" s="23"/>
      <c r="AC132" s="23"/>
      <c r="AD132" s="23"/>
      <c r="AE132" s="23"/>
      <c r="AF132" s="23"/>
      <c r="AG132" s="23"/>
      <c r="AH132" s="23"/>
      <c r="AI132" s="21" t="str">
        <f t="shared" si="20"/>
        <v/>
      </c>
      <c r="AJ132" s="21" t="str">
        <f t="shared" si="21"/>
        <v/>
      </c>
      <c r="AK132" s="21" t="str">
        <f t="shared" si="22"/>
        <v/>
      </c>
      <c r="AL132" s="21" t="str">
        <f t="shared" si="23"/>
        <v/>
      </c>
      <c r="AM132" s="21" t="str">
        <f>IFERROR(IF(B132="","",AJ132+AK132+VLOOKUP(B132,'Katılımcı Bilgileri'!B:F,5,FALSE)),0)</f>
        <v/>
      </c>
      <c r="AN132" s="21" t="str">
        <f>IFERROR(IF(B132="","",IF(AN131="","",COUNTIFS($D$12:$AH$12,1,D132:AH132,"&lt;&gt;")))+VLOOKUP(B132,'Katılımcı Bilgileri'!B:G,6,FALSE),"")</f>
        <v/>
      </c>
      <c r="AO132" s="21" t="str">
        <f t="shared" si="24"/>
        <v/>
      </c>
      <c r="AP132" s="21" t="str">
        <f t="shared" si="25"/>
        <v/>
      </c>
      <c r="AQ132" s="21" t="str">
        <f t="shared" si="26"/>
        <v/>
      </c>
      <c r="AR132" s="21" t="str">
        <f t="shared" si="27"/>
        <v/>
      </c>
      <c r="AS132" s="21" t="str">
        <f t="shared" si="28"/>
        <v/>
      </c>
      <c r="AT132" s="21" t="str">
        <f t="shared" si="29"/>
        <v/>
      </c>
      <c r="AU132" s="21" t="str">
        <f t="shared" si="30"/>
        <v/>
      </c>
      <c r="AV132" s="21" t="str">
        <f t="shared" si="31"/>
        <v/>
      </c>
      <c r="AW132" s="21" t="str">
        <f t="shared" si="32"/>
        <v/>
      </c>
    </row>
    <row r="133" spans="1:49" x14ac:dyDescent="0.25">
      <c r="A133" s="21">
        <v>120</v>
      </c>
      <c r="B133" s="22" t="str">
        <f>IFERROR(VLOOKUP(ROW()-13&amp;$V$8,'Katılımcı Bilgileri'!A:B,2,FALSE),"")</f>
        <v/>
      </c>
      <c r="C133" s="21" t="str">
        <f>IF(B133="","",VLOOKUP(A133&amp;$V$8,'Katılımcı Bilgileri'!A:C,3,FALSE))</f>
        <v/>
      </c>
      <c r="D133" s="23"/>
      <c r="E133" s="23"/>
      <c r="F133" s="23"/>
      <c r="G133" s="23"/>
      <c r="H133" s="23"/>
      <c r="I133" s="23"/>
      <c r="J133" s="23"/>
      <c r="K133" s="23"/>
      <c r="L133" s="23"/>
      <c r="M133" s="23"/>
      <c r="N133" s="23"/>
      <c r="O133" s="23"/>
      <c r="P133" s="23"/>
      <c r="Q133" s="23"/>
      <c r="R133" s="23"/>
      <c r="S133" s="23"/>
      <c r="T133" s="23"/>
      <c r="U133" s="23"/>
      <c r="V133" s="23"/>
      <c r="W133" s="23"/>
      <c r="X133" s="23"/>
      <c r="Y133" s="23"/>
      <c r="Z133" s="23"/>
      <c r="AA133" s="23"/>
      <c r="AB133" s="23"/>
      <c r="AC133" s="23"/>
      <c r="AD133" s="23"/>
      <c r="AE133" s="23"/>
      <c r="AF133" s="23"/>
      <c r="AG133" s="23"/>
      <c r="AH133" s="23"/>
      <c r="AI133" s="21" t="str">
        <f t="shared" si="20"/>
        <v/>
      </c>
      <c r="AJ133" s="21" t="str">
        <f t="shared" si="21"/>
        <v/>
      </c>
      <c r="AK133" s="21" t="str">
        <f t="shared" si="22"/>
        <v/>
      </c>
      <c r="AL133" s="21" t="str">
        <f t="shared" si="23"/>
        <v/>
      </c>
      <c r="AM133" s="21" t="str">
        <f>IFERROR(IF(B133="","",AJ133+AK133+VLOOKUP(B133,'Katılımcı Bilgileri'!B:F,5,FALSE)),0)</f>
        <v/>
      </c>
      <c r="AN133" s="21" t="str">
        <f>IFERROR(IF(B133="","",IF(AN132="","",COUNTIFS($D$12:$AH$12,1,D133:AH133,"&lt;&gt;")))+VLOOKUP(B133,'Katılımcı Bilgileri'!B:G,6,FALSE),"")</f>
        <v/>
      </c>
      <c r="AO133" s="21" t="str">
        <f t="shared" si="24"/>
        <v/>
      </c>
      <c r="AP133" s="21" t="str">
        <f t="shared" si="25"/>
        <v/>
      </c>
      <c r="AQ133" s="21" t="str">
        <f t="shared" si="26"/>
        <v/>
      </c>
      <c r="AR133" s="21" t="str">
        <f t="shared" si="27"/>
        <v/>
      </c>
      <c r="AS133" s="21" t="str">
        <f t="shared" si="28"/>
        <v/>
      </c>
      <c r="AT133" s="21" t="str">
        <f t="shared" si="29"/>
        <v/>
      </c>
      <c r="AU133" s="21" t="str">
        <f t="shared" si="30"/>
        <v/>
      </c>
      <c r="AV133" s="21" t="str">
        <f t="shared" si="31"/>
        <v/>
      </c>
      <c r="AW133" s="21" t="str">
        <f t="shared" si="32"/>
        <v/>
      </c>
    </row>
    <row r="134" spans="1:49" x14ac:dyDescent="0.25">
      <c r="A134" s="21">
        <v>121</v>
      </c>
      <c r="B134" s="22" t="str">
        <f>IFERROR(VLOOKUP(ROW()-13&amp;$V$8,'Katılımcı Bilgileri'!A:B,2,FALSE),"")</f>
        <v/>
      </c>
      <c r="C134" s="21" t="str">
        <f>IF(B134="","",VLOOKUP(A134&amp;$V$8,'Katılımcı Bilgileri'!A:C,3,FALSE))</f>
        <v/>
      </c>
      <c r="D134" s="23"/>
      <c r="E134" s="23"/>
      <c r="F134" s="23"/>
      <c r="G134" s="23"/>
      <c r="H134" s="23"/>
      <c r="I134" s="23"/>
      <c r="J134" s="23"/>
      <c r="K134" s="23"/>
      <c r="L134" s="23"/>
      <c r="M134" s="23"/>
      <c r="N134" s="23"/>
      <c r="O134" s="23"/>
      <c r="P134" s="23"/>
      <c r="Q134" s="23"/>
      <c r="R134" s="23"/>
      <c r="S134" s="23"/>
      <c r="T134" s="23"/>
      <c r="U134" s="23"/>
      <c r="V134" s="23"/>
      <c r="W134" s="23"/>
      <c r="X134" s="23"/>
      <c r="Y134" s="23"/>
      <c r="Z134" s="23"/>
      <c r="AA134" s="23"/>
      <c r="AB134" s="23"/>
      <c r="AC134" s="23"/>
      <c r="AD134" s="23"/>
      <c r="AE134" s="23"/>
      <c r="AF134" s="23"/>
      <c r="AG134" s="23"/>
      <c r="AH134" s="23"/>
      <c r="AI134" s="21" t="str">
        <f t="shared" si="20"/>
        <v/>
      </c>
      <c r="AJ134" s="21" t="str">
        <f t="shared" si="21"/>
        <v/>
      </c>
      <c r="AK134" s="21" t="str">
        <f t="shared" si="22"/>
        <v/>
      </c>
      <c r="AL134" s="21" t="str">
        <f t="shared" si="23"/>
        <v/>
      </c>
      <c r="AM134" s="21" t="str">
        <f>IFERROR(IF(B134="","",AJ134+AK134+VLOOKUP(B134,'Katılımcı Bilgileri'!B:F,5,FALSE)),0)</f>
        <v/>
      </c>
      <c r="AN134" s="21" t="str">
        <f>IFERROR(IF(B134="","",IF(AN133="","",COUNTIFS($D$12:$AH$12,1,D134:AH134,"&lt;&gt;")))+VLOOKUP(B134,'Katılımcı Bilgileri'!B:G,6,FALSE),"")</f>
        <v/>
      </c>
      <c r="AO134" s="21" t="str">
        <f t="shared" si="24"/>
        <v/>
      </c>
      <c r="AP134" s="21" t="str">
        <f t="shared" si="25"/>
        <v/>
      </c>
      <c r="AQ134" s="21" t="str">
        <f t="shared" si="26"/>
        <v/>
      </c>
      <c r="AR134" s="21" t="str">
        <f t="shared" si="27"/>
        <v/>
      </c>
      <c r="AS134" s="21" t="str">
        <f t="shared" si="28"/>
        <v/>
      </c>
      <c r="AT134" s="21" t="str">
        <f t="shared" si="29"/>
        <v/>
      </c>
      <c r="AU134" s="21" t="str">
        <f t="shared" si="30"/>
        <v/>
      </c>
      <c r="AV134" s="21" t="str">
        <f t="shared" si="31"/>
        <v/>
      </c>
      <c r="AW134" s="21" t="str">
        <f t="shared" si="32"/>
        <v/>
      </c>
    </row>
    <row r="135" spans="1:49" x14ac:dyDescent="0.25">
      <c r="A135" s="21">
        <v>122</v>
      </c>
      <c r="B135" s="22" t="str">
        <f>IFERROR(VLOOKUP(ROW()-13&amp;$V$8,'Katılımcı Bilgileri'!A:B,2,FALSE),"")</f>
        <v/>
      </c>
      <c r="C135" s="21" t="str">
        <f>IF(B135="","",VLOOKUP(A135&amp;$V$8,'Katılımcı Bilgileri'!A:C,3,FALSE))</f>
        <v/>
      </c>
      <c r="D135" s="23"/>
      <c r="E135" s="23"/>
      <c r="F135" s="23"/>
      <c r="G135" s="23"/>
      <c r="H135" s="23"/>
      <c r="I135" s="23"/>
      <c r="J135" s="23"/>
      <c r="K135" s="23"/>
      <c r="L135" s="23"/>
      <c r="M135" s="23"/>
      <c r="N135" s="23"/>
      <c r="O135" s="23"/>
      <c r="P135" s="23"/>
      <c r="Q135" s="23"/>
      <c r="R135" s="23"/>
      <c r="S135" s="23"/>
      <c r="T135" s="23"/>
      <c r="U135" s="23"/>
      <c r="V135" s="23"/>
      <c r="W135" s="23"/>
      <c r="X135" s="23"/>
      <c r="Y135" s="23"/>
      <c r="Z135" s="23"/>
      <c r="AA135" s="23"/>
      <c r="AB135" s="23"/>
      <c r="AC135" s="23"/>
      <c r="AD135" s="23"/>
      <c r="AE135" s="23"/>
      <c r="AF135" s="23"/>
      <c r="AG135" s="23"/>
      <c r="AH135" s="23"/>
      <c r="AI135" s="21" t="str">
        <f t="shared" si="20"/>
        <v/>
      </c>
      <c r="AJ135" s="21" t="str">
        <f t="shared" si="21"/>
        <v/>
      </c>
      <c r="AK135" s="21" t="str">
        <f t="shared" si="22"/>
        <v/>
      </c>
      <c r="AL135" s="21" t="str">
        <f t="shared" si="23"/>
        <v/>
      </c>
      <c r="AM135" s="21" t="str">
        <f>IFERROR(IF(B135="","",AJ135+AK135+VLOOKUP(B135,'Katılımcı Bilgileri'!B:F,5,FALSE)),0)</f>
        <v/>
      </c>
      <c r="AN135" s="21" t="str">
        <f>IFERROR(IF(B135="","",IF(AN134="","",COUNTIFS($D$12:$AH$12,1,D135:AH135,"&lt;&gt;")))+VLOOKUP(B135,'Katılımcı Bilgileri'!B:G,6,FALSE),"")</f>
        <v/>
      </c>
      <c r="AO135" s="21" t="str">
        <f t="shared" si="24"/>
        <v/>
      </c>
      <c r="AP135" s="21" t="str">
        <f t="shared" si="25"/>
        <v/>
      </c>
      <c r="AQ135" s="21" t="str">
        <f t="shared" si="26"/>
        <v/>
      </c>
      <c r="AR135" s="21" t="str">
        <f t="shared" si="27"/>
        <v/>
      </c>
      <c r="AS135" s="21" t="str">
        <f t="shared" si="28"/>
        <v/>
      </c>
      <c r="AT135" s="21" t="str">
        <f t="shared" si="29"/>
        <v/>
      </c>
      <c r="AU135" s="21" t="str">
        <f t="shared" si="30"/>
        <v/>
      </c>
      <c r="AV135" s="21" t="str">
        <f t="shared" si="31"/>
        <v/>
      </c>
      <c r="AW135" s="21" t="str">
        <f t="shared" si="32"/>
        <v/>
      </c>
    </row>
    <row r="136" spans="1:49" x14ac:dyDescent="0.25">
      <c r="A136" s="21">
        <v>123</v>
      </c>
      <c r="B136" s="22" t="str">
        <f>IFERROR(VLOOKUP(ROW()-13&amp;$V$8,'Katılımcı Bilgileri'!A:B,2,FALSE),"")</f>
        <v/>
      </c>
      <c r="C136" s="21" t="str">
        <f>IF(B136="","",VLOOKUP(A136&amp;$V$8,'Katılımcı Bilgileri'!A:C,3,FALSE))</f>
        <v/>
      </c>
      <c r="D136" s="23"/>
      <c r="E136" s="23"/>
      <c r="F136" s="23"/>
      <c r="G136" s="23"/>
      <c r="H136" s="23"/>
      <c r="I136" s="23"/>
      <c r="J136" s="23"/>
      <c r="K136" s="23"/>
      <c r="L136" s="23"/>
      <c r="M136" s="23"/>
      <c r="N136" s="23"/>
      <c r="O136" s="23"/>
      <c r="P136" s="23"/>
      <c r="Q136" s="23"/>
      <c r="R136" s="23"/>
      <c r="S136" s="23"/>
      <c r="T136" s="23"/>
      <c r="U136" s="23"/>
      <c r="V136" s="23"/>
      <c r="W136" s="23"/>
      <c r="X136" s="23"/>
      <c r="Y136" s="23"/>
      <c r="Z136" s="23"/>
      <c r="AA136" s="23"/>
      <c r="AB136" s="23"/>
      <c r="AC136" s="23"/>
      <c r="AD136" s="23"/>
      <c r="AE136" s="23"/>
      <c r="AF136" s="23"/>
      <c r="AG136" s="23"/>
      <c r="AH136" s="23"/>
      <c r="AI136" s="21" t="str">
        <f t="shared" si="20"/>
        <v/>
      </c>
      <c r="AJ136" s="21" t="str">
        <f t="shared" si="21"/>
        <v/>
      </c>
      <c r="AK136" s="21" t="str">
        <f t="shared" si="22"/>
        <v/>
      </c>
      <c r="AL136" s="21" t="str">
        <f t="shared" si="23"/>
        <v/>
      </c>
      <c r="AM136" s="21" t="str">
        <f>IFERROR(IF(B136="","",AJ136+AK136+VLOOKUP(B136,'Katılımcı Bilgileri'!B:F,5,FALSE)),0)</f>
        <v/>
      </c>
      <c r="AN136" s="21" t="str">
        <f>IFERROR(IF(B136="","",IF(AN135="","",COUNTIFS($D$12:$AH$12,1,D136:AH136,"&lt;&gt;")))+VLOOKUP(B136,'Katılımcı Bilgileri'!B:G,6,FALSE),"")</f>
        <v/>
      </c>
      <c r="AO136" s="21" t="str">
        <f t="shared" si="24"/>
        <v/>
      </c>
      <c r="AP136" s="21" t="str">
        <f t="shared" si="25"/>
        <v/>
      </c>
      <c r="AQ136" s="21" t="str">
        <f t="shared" si="26"/>
        <v/>
      </c>
      <c r="AR136" s="21" t="str">
        <f t="shared" si="27"/>
        <v/>
      </c>
      <c r="AS136" s="21" t="str">
        <f t="shared" si="28"/>
        <v/>
      </c>
      <c r="AT136" s="21" t="str">
        <f t="shared" si="29"/>
        <v/>
      </c>
      <c r="AU136" s="21" t="str">
        <f t="shared" si="30"/>
        <v/>
      </c>
      <c r="AV136" s="21" t="str">
        <f t="shared" si="31"/>
        <v/>
      </c>
      <c r="AW136" s="21" t="str">
        <f t="shared" si="32"/>
        <v/>
      </c>
    </row>
    <row r="137" spans="1:49" x14ac:dyDescent="0.25">
      <c r="A137" s="21">
        <v>124</v>
      </c>
      <c r="B137" s="22" t="str">
        <f>IFERROR(VLOOKUP(ROW()-13&amp;$V$8,'Katılımcı Bilgileri'!A:B,2,FALSE),"")</f>
        <v/>
      </c>
      <c r="C137" s="21" t="str">
        <f>IF(B137="","",VLOOKUP(A137&amp;$V$8,'Katılımcı Bilgileri'!A:C,3,FALSE))</f>
        <v/>
      </c>
      <c r="D137" s="23"/>
      <c r="E137" s="23"/>
      <c r="F137" s="23"/>
      <c r="G137" s="23"/>
      <c r="H137" s="23"/>
      <c r="I137" s="23"/>
      <c r="J137" s="23"/>
      <c r="K137" s="23"/>
      <c r="L137" s="23"/>
      <c r="M137" s="23"/>
      <c r="N137" s="23"/>
      <c r="O137" s="23"/>
      <c r="P137" s="23"/>
      <c r="Q137" s="23"/>
      <c r="R137" s="23"/>
      <c r="S137" s="23"/>
      <c r="T137" s="23"/>
      <c r="U137" s="23"/>
      <c r="V137" s="23"/>
      <c r="W137" s="23"/>
      <c r="X137" s="23"/>
      <c r="Y137" s="23"/>
      <c r="Z137" s="23"/>
      <c r="AA137" s="23"/>
      <c r="AB137" s="23"/>
      <c r="AC137" s="23"/>
      <c r="AD137" s="23"/>
      <c r="AE137" s="23"/>
      <c r="AF137" s="23"/>
      <c r="AG137" s="23"/>
      <c r="AH137" s="23"/>
      <c r="AI137" s="21" t="str">
        <f t="shared" si="20"/>
        <v/>
      </c>
      <c r="AJ137" s="21" t="str">
        <f t="shared" si="21"/>
        <v/>
      </c>
      <c r="AK137" s="21" t="str">
        <f t="shared" si="22"/>
        <v/>
      </c>
      <c r="AL137" s="21" t="str">
        <f t="shared" si="23"/>
        <v/>
      </c>
      <c r="AM137" s="21" t="str">
        <f>IFERROR(IF(B137="","",AJ137+AK137+VLOOKUP(B137,'Katılımcı Bilgileri'!B:F,5,FALSE)),0)</f>
        <v/>
      </c>
      <c r="AN137" s="21" t="str">
        <f>IFERROR(IF(B137="","",IF(AN136="","",COUNTIFS($D$12:$AH$12,1,D137:AH137,"&lt;&gt;")))+VLOOKUP(B137,'Katılımcı Bilgileri'!B:G,6,FALSE),"")</f>
        <v/>
      </c>
      <c r="AO137" s="21" t="str">
        <f t="shared" si="24"/>
        <v/>
      </c>
      <c r="AP137" s="21" t="str">
        <f t="shared" si="25"/>
        <v/>
      </c>
      <c r="AQ137" s="21" t="str">
        <f t="shared" si="26"/>
        <v/>
      </c>
      <c r="AR137" s="21" t="str">
        <f t="shared" si="27"/>
        <v/>
      </c>
      <c r="AS137" s="21" t="str">
        <f t="shared" si="28"/>
        <v/>
      </c>
      <c r="AT137" s="21" t="str">
        <f t="shared" si="29"/>
        <v/>
      </c>
      <c r="AU137" s="21" t="str">
        <f t="shared" si="30"/>
        <v/>
      </c>
      <c r="AV137" s="21" t="str">
        <f t="shared" si="31"/>
        <v/>
      </c>
      <c r="AW137" s="21" t="str">
        <f t="shared" si="32"/>
        <v/>
      </c>
    </row>
    <row r="138" spans="1:49" x14ac:dyDescent="0.25">
      <c r="A138" s="21">
        <v>125</v>
      </c>
      <c r="B138" s="22" t="str">
        <f>IFERROR(VLOOKUP(ROW()-13&amp;$V$8,'Katılımcı Bilgileri'!A:B,2,FALSE),"")</f>
        <v/>
      </c>
      <c r="C138" s="21" t="str">
        <f>IF(B138="","",VLOOKUP(A138&amp;$V$8,'Katılımcı Bilgileri'!A:C,3,FALSE))</f>
        <v/>
      </c>
      <c r="D138" s="23"/>
      <c r="E138" s="23"/>
      <c r="F138" s="23"/>
      <c r="G138" s="23"/>
      <c r="H138" s="23"/>
      <c r="I138" s="23"/>
      <c r="J138" s="23"/>
      <c r="K138" s="23"/>
      <c r="L138" s="23"/>
      <c r="M138" s="23"/>
      <c r="N138" s="23"/>
      <c r="O138" s="23"/>
      <c r="P138" s="23"/>
      <c r="Q138" s="23"/>
      <c r="R138" s="23"/>
      <c r="S138" s="23"/>
      <c r="T138" s="23"/>
      <c r="U138" s="23"/>
      <c r="V138" s="23"/>
      <c r="W138" s="23"/>
      <c r="X138" s="23"/>
      <c r="Y138" s="23"/>
      <c r="Z138" s="23"/>
      <c r="AA138" s="23"/>
      <c r="AB138" s="23"/>
      <c r="AC138" s="23"/>
      <c r="AD138" s="23"/>
      <c r="AE138" s="23"/>
      <c r="AF138" s="23"/>
      <c r="AG138" s="23"/>
      <c r="AH138" s="23"/>
      <c r="AI138" s="21" t="str">
        <f t="shared" si="20"/>
        <v/>
      </c>
      <c r="AJ138" s="21" t="str">
        <f t="shared" si="21"/>
        <v/>
      </c>
      <c r="AK138" s="21" t="str">
        <f t="shared" si="22"/>
        <v/>
      </c>
      <c r="AL138" s="21" t="str">
        <f t="shared" si="23"/>
        <v/>
      </c>
      <c r="AM138" s="21" t="str">
        <f>IFERROR(IF(B138="","",AJ138+AK138+VLOOKUP(B138,'Katılımcı Bilgileri'!B:F,5,FALSE)),0)</f>
        <v/>
      </c>
      <c r="AN138" s="21" t="str">
        <f>IFERROR(IF(B138="","",IF(AN137="","",COUNTIFS($D$12:$AH$12,1,D138:AH138,"&lt;&gt;")))+VLOOKUP(B138,'Katılımcı Bilgileri'!B:G,6,FALSE),"")</f>
        <v/>
      </c>
      <c r="AO138" s="21" t="str">
        <f t="shared" si="24"/>
        <v/>
      </c>
      <c r="AP138" s="21" t="str">
        <f t="shared" si="25"/>
        <v/>
      </c>
      <c r="AQ138" s="21" t="str">
        <f t="shared" si="26"/>
        <v/>
      </c>
      <c r="AR138" s="21" t="str">
        <f t="shared" si="27"/>
        <v/>
      </c>
      <c r="AS138" s="21" t="str">
        <f t="shared" si="28"/>
        <v/>
      </c>
      <c r="AT138" s="21" t="str">
        <f t="shared" si="29"/>
        <v/>
      </c>
      <c r="AU138" s="21" t="str">
        <f t="shared" si="30"/>
        <v/>
      </c>
      <c r="AV138" s="21" t="str">
        <f t="shared" si="31"/>
        <v/>
      </c>
      <c r="AW138" s="21" t="str">
        <f t="shared" si="32"/>
        <v/>
      </c>
    </row>
    <row r="139" spans="1:49" x14ac:dyDescent="0.25">
      <c r="A139" s="21">
        <v>126</v>
      </c>
      <c r="B139" s="22" t="str">
        <f>IFERROR(VLOOKUP(ROW()-13&amp;$V$8,'Katılımcı Bilgileri'!A:B,2,FALSE),"")</f>
        <v/>
      </c>
      <c r="C139" s="21" t="str">
        <f>IF(B139="","",VLOOKUP(A139&amp;$V$8,'Katılımcı Bilgileri'!A:C,3,FALSE))</f>
        <v/>
      </c>
      <c r="D139" s="23"/>
      <c r="E139" s="23"/>
      <c r="F139" s="23"/>
      <c r="G139" s="23"/>
      <c r="H139" s="23"/>
      <c r="I139" s="23"/>
      <c r="J139" s="23"/>
      <c r="K139" s="23"/>
      <c r="L139" s="23"/>
      <c r="M139" s="23"/>
      <c r="N139" s="23"/>
      <c r="O139" s="23"/>
      <c r="P139" s="23"/>
      <c r="Q139" s="23"/>
      <c r="R139" s="23"/>
      <c r="S139" s="23"/>
      <c r="T139" s="23"/>
      <c r="U139" s="23"/>
      <c r="V139" s="23"/>
      <c r="W139" s="23"/>
      <c r="X139" s="23"/>
      <c r="Y139" s="23"/>
      <c r="Z139" s="23"/>
      <c r="AA139" s="23"/>
      <c r="AB139" s="23"/>
      <c r="AC139" s="23"/>
      <c r="AD139" s="23"/>
      <c r="AE139" s="23"/>
      <c r="AF139" s="23"/>
      <c r="AG139" s="23"/>
      <c r="AH139" s="23"/>
      <c r="AI139" s="21" t="str">
        <f t="shared" si="20"/>
        <v/>
      </c>
      <c r="AJ139" s="21" t="str">
        <f t="shared" si="21"/>
        <v/>
      </c>
      <c r="AK139" s="21" t="str">
        <f t="shared" si="22"/>
        <v/>
      </c>
      <c r="AL139" s="21" t="str">
        <f t="shared" si="23"/>
        <v/>
      </c>
      <c r="AM139" s="21" t="str">
        <f>IFERROR(IF(B139="","",AJ139+AK139+VLOOKUP(B139,'Katılımcı Bilgileri'!B:F,5,FALSE)),0)</f>
        <v/>
      </c>
      <c r="AN139" s="21" t="str">
        <f>IFERROR(IF(B139="","",IF(AN138="","",COUNTIFS($D$12:$AH$12,1,D139:AH139,"&lt;&gt;")))+VLOOKUP(B139,'Katılımcı Bilgileri'!B:G,6,FALSE),"")</f>
        <v/>
      </c>
      <c r="AO139" s="21" t="str">
        <f t="shared" si="24"/>
        <v/>
      </c>
      <c r="AP139" s="21" t="str">
        <f t="shared" si="25"/>
        <v/>
      </c>
      <c r="AQ139" s="21" t="str">
        <f t="shared" si="26"/>
        <v/>
      </c>
      <c r="AR139" s="21" t="str">
        <f t="shared" si="27"/>
        <v/>
      </c>
      <c r="AS139" s="21" t="str">
        <f t="shared" si="28"/>
        <v/>
      </c>
      <c r="AT139" s="21" t="str">
        <f t="shared" si="29"/>
        <v/>
      </c>
      <c r="AU139" s="21" t="str">
        <f t="shared" si="30"/>
        <v/>
      </c>
      <c r="AV139" s="21" t="str">
        <f t="shared" si="31"/>
        <v/>
      </c>
      <c r="AW139" s="21" t="str">
        <f t="shared" si="32"/>
        <v/>
      </c>
    </row>
    <row r="140" spans="1:49" x14ac:dyDescent="0.25">
      <c r="A140" s="21">
        <v>127</v>
      </c>
      <c r="B140" s="22" t="str">
        <f>IFERROR(VLOOKUP(ROW()-13&amp;$V$8,'Katılımcı Bilgileri'!A:B,2,FALSE),"")</f>
        <v/>
      </c>
      <c r="C140" s="21" t="str">
        <f>IF(B140="","",VLOOKUP(A140&amp;$V$8,'Katılımcı Bilgileri'!A:C,3,FALSE))</f>
        <v/>
      </c>
      <c r="D140" s="23"/>
      <c r="E140" s="23"/>
      <c r="F140" s="23"/>
      <c r="G140" s="23"/>
      <c r="H140" s="23"/>
      <c r="I140" s="23"/>
      <c r="J140" s="23"/>
      <c r="K140" s="23"/>
      <c r="L140" s="23"/>
      <c r="M140" s="23"/>
      <c r="N140" s="23"/>
      <c r="O140" s="23"/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  <c r="AE140" s="23"/>
      <c r="AF140" s="23"/>
      <c r="AG140" s="23"/>
      <c r="AH140" s="23"/>
      <c r="AI140" s="21" t="str">
        <f t="shared" si="20"/>
        <v/>
      </c>
      <c r="AJ140" s="21" t="str">
        <f t="shared" si="21"/>
        <v/>
      </c>
      <c r="AK140" s="21" t="str">
        <f t="shared" si="22"/>
        <v/>
      </c>
      <c r="AL140" s="21" t="str">
        <f t="shared" si="23"/>
        <v/>
      </c>
      <c r="AM140" s="21" t="str">
        <f>IFERROR(IF(B140="","",AJ140+AK140+VLOOKUP(B140,'Katılımcı Bilgileri'!B:F,5,FALSE)),0)</f>
        <v/>
      </c>
      <c r="AN140" s="21" t="str">
        <f>IFERROR(IF(B140="","",IF(AN139="","",COUNTIFS($D$12:$AH$12,1,D140:AH140,"&lt;&gt;")))+VLOOKUP(B140,'Katılımcı Bilgileri'!B:G,6,FALSE),"")</f>
        <v/>
      </c>
      <c r="AO140" s="21" t="str">
        <f t="shared" si="24"/>
        <v/>
      </c>
      <c r="AP140" s="21" t="str">
        <f t="shared" si="25"/>
        <v/>
      </c>
      <c r="AQ140" s="21" t="str">
        <f t="shared" si="26"/>
        <v/>
      </c>
      <c r="AR140" s="21" t="str">
        <f t="shared" si="27"/>
        <v/>
      </c>
      <c r="AS140" s="21" t="str">
        <f t="shared" si="28"/>
        <v/>
      </c>
      <c r="AT140" s="21" t="str">
        <f t="shared" si="29"/>
        <v/>
      </c>
      <c r="AU140" s="21" t="str">
        <f t="shared" si="30"/>
        <v/>
      </c>
      <c r="AV140" s="21" t="str">
        <f t="shared" si="31"/>
        <v/>
      </c>
      <c r="AW140" s="21" t="str">
        <f t="shared" si="32"/>
        <v/>
      </c>
    </row>
    <row r="141" spans="1:49" x14ac:dyDescent="0.25">
      <c r="A141" s="21">
        <v>128</v>
      </c>
      <c r="B141" s="22" t="str">
        <f>IFERROR(VLOOKUP(ROW()-13&amp;$V$8,'Katılımcı Bilgileri'!A:B,2,FALSE),"")</f>
        <v/>
      </c>
      <c r="C141" s="21" t="str">
        <f>IF(B141="","",VLOOKUP(A141&amp;$V$8,'Katılımcı Bilgileri'!A:C,3,FALSE))</f>
        <v/>
      </c>
      <c r="D141" s="23"/>
      <c r="E141" s="23"/>
      <c r="F141" s="23"/>
      <c r="G141" s="23"/>
      <c r="H141" s="23"/>
      <c r="I141" s="23"/>
      <c r="J141" s="23"/>
      <c r="K141" s="23"/>
      <c r="L141" s="23"/>
      <c r="M141" s="23"/>
      <c r="N141" s="23"/>
      <c r="O141" s="23"/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  <c r="AD141" s="23"/>
      <c r="AE141" s="23"/>
      <c r="AF141" s="23"/>
      <c r="AG141" s="23"/>
      <c r="AH141" s="23"/>
      <c r="AI141" s="21" t="str">
        <f t="shared" si="20"/>
        <v/>
      </c>
      <c r="AJ141" s="21" t="str">
        <f t="shared" si="21"/>
        <v/>
      </c>
      <c r="AK141" s="21" t="str">
        <f t="shared" si="22"/>
        <v/>
      </c>
      <c r="AL141" s="21" t="str">
        <f t="shared" si="23"/>
        <v/>
      </c>
      <c r="AM141" s="21" t="str">
        <f>IFERROR(IF(B141="","",AJ141+AK141+VLOOKUP(B141,'Katılımcı Bilgileri'!B:F,5,FALSE)),0)</f>
        <v/>
      </c>
      <c r="AN141" s="21" t="str">
        <f>IFERROR(IF(B141="","",IF(AN140="","",COUNTIFS($D$12:$AH$12,1,D141:AH141,"&lt;&gt;")))+VLOOKUP(B141,'Katılımcı Bilgileri'!B:G,6,FALSE),"")</f>
        <v/>
      </c>
      <c r="AO141" s="21" t="str">
        <f t="shared" si="24"/>
        <v/>
      </c>
      <c r="AP141" s="21" t="str">
        <f t="shared" si="25"/>
        <v/>
      </c>
      <c r="AQ141" s="21" t="str">
        <f t="shared" si="26"/>
        <v/>
      </c>
      <c r="AR141" s="21" t="str">
        <f t="shared" si="27"/>
        <v/>
      </c>
      <c r="AS141" s="21" t="str">
        <f t="shared" si="28"/>
        <v/>
      </c>
      <c r="AT141" s="21" t="str">
        <f t="shared" si="29"/>
        <v/>
      </c>
      <c r="AU141" s="21" t="str">
        <f t="shared" si="30"/>
        <v/>
      </c>
      <c r="AV141" s="21" t="str">
        <f t="shared" si="31"/>
        <v/>
      </c>
      <c r="AW141" s="21" t="str">
        <f t="shared" si="32"/>
        <v/>
      </c>
    </row>
    <row r="142" spans="1:49" x14ac:dyDescent="0.25">
      <c r="A142" s="21">
        <v>129</v>
      </c>
      <c r="B142" s="22" t="str">
        <f>IFERROR(VLOOKUP(ROW()-13&amp;$V$8,'Katılımcı Bilgileri'!A:B,2,FALSE),"")</f>
        <v/>
      </c>
      <c r="C142" s="21" t="str">
        <f>IF(B142="","",VLOOKUP(A142&amp;$V$8,'Katılımcı Bilgileri'!A:C,3,FALSE))</f>
        <v/>
      </c>
      <c r="D142" s="23"/>
      <c r="E142" s="23"/>
      <c r="F142" s="23"/>
      <c r="G142" s="23"/>
      <c r="H142" s="23"/>
      <c r="I142" s="23"/>
      <c r="J142" s="23"/>
      <c r="K142" s="23"/>
      <c r="L142" s="23"/>
      <c r="M142" s="23"/>
      <c r="N142" s="23"/>
      <c r="O142" s="23"/>
      <c r="P142" s="23"/>
      <c r="Q142" s="23"/>
      <c r="R142" s="23"/>
      <c r="S142" s="23"/>
      <c r="T142" s="23"/>
      <c r="U142" s="23"/>
      <c r="V142" s="23"/>
      <c r="W142" s="23"/>
      <c r="X142" s="23"/>
      <c r="Y142" s="23"/>
      <c r="Z142" s="23"/>
      <c r="AA142" s="23"/>
      <c r="AB142" s="23"/>
      <c r="AC142" s="23"/>
      <c r="AD142" s="23"/>
      <c r="AE142" s="23"/>
      <c r="AF142" s="23"/>
      <c r="AG142" s="23"/>
      <c r="AH142" s="23"/>
      <c r="AI142" s="21" t="str">
        <f t="shared" si="20"/>
        <v/>
      </c>
      <c r="AJ142" s="21" t="str">
        <f t="shared" si="21"/>
        <v/>
      </c>
      <c r="AK142" s="21" t="str">
        <f t="shared" si="22"/>
        <v/>
      </c>
      <c r="AL142" s="21" t="str">
        <f t="shared" si="23"/>
        <v/>
      </c>
      <c r="AM142" s="21" t="str">
        <f>IFERROR(IF(B142="","",AJ142+AK142+VLOOKUP(B142,'Katılımcı Bilgileri'!B:F,5,FALSE)),0)</f>
        <v/>
      </c>
      <c r="AN142" s="21" t="str">
        <f>IFERROR(IF(B142="","",IF(AN141="","",COUNTIFS($D$12:$AH$12,1,D142:AH142,"&lt;&gt;")))+VLOOKUP(B142,'Katılımcı Bilgileri'!B:G,6,FALSE),"")</f>
        <v/>
      </c>
      <c r="AO142" s="21" t="str">
        <f t="shared" si="24"/>
        <v/>
      </c>
      <c r="AP142" s="21" t="str">
        <f t="shared" si="25"/>
        <v/>
      </c>
      <c r="AQ142" s="21" t="str">
        <f t="shared" si="26"/>
        <v/>
      </c>
      <c r="AR142" s="21" t="str">
        <f t="shared" si="27"/>
        <v/>
      </c>
      <c r="AS142" s="21" t="str">
        <f t="shared" si="28"/>
        <v/>
      </c>
      <c r="AT142" s="21" t="str">
        <f t="shared" si="29"/>
        <v/>
      </c>
      <c r="AU142" s="21" t="str">
        <f t="shared" si="30"/>
        <v/>
      </c>
      <c r="AV142" s="21" t="str">
        <f t="shared" si="31"/>
        <v/>
      </c>
      <c r="AW142" s="21" t="str">
        <f t="shared" si="32"/>
        <v/>
      </c>
    </row>
    <row r="143" spans="1:49" x14ac:dyDescent="0.25">
      <c r="A143" s="21">
        <v>130</v>
      </c>
      <c r="B143" s="22" t="str">
        <f>IFERROR(VLOOKUP(ROW()-13&amp;$V$8,'Katılımcı Bilgileri'!A:B,2,FALSE),"")</f>
        <v/>
      </c>
      <c r="C143" s="21" t="str">
        <f>IF(B143="","",VLOOKUP(A143&amp;$V$8,'Katılımcı Bilgileri'!A:C,3,FALSE))</f>
        <v/>
      </c>
      <c r="D143" s="23"/>
      <c r="E143" s="23"/>
      <c r="F143" s="23"/>
      <c r="G143" s="23"/>
      <c r="H143" s="23"/>
      <c r="I143" s="23"/>
      <c r="J143" s="23"/>
      <c r="K143" s="23"/>
      <c r="L143" s="23"/>
      <c r="M143" s="23"/>
      <c r="N143" s="23"/>
      <c r="O143" s="23"/>
      <c r="P143" s="23"/>
      <c r="Q143" s="23"/>
      <c r="R143" s="23"/>
      <c r="S143" s="23"/>
      <c r="T143" s="23"/>
      <c r="U143" s="23"/>
      <c r="V143" s="23"/>
      <c r="W143" s="23"/>
      <c r="X143" s="23"/>
      <c r="Y143" s="23"/>
      <c r="Z143" s="23"/>
      <c r="AA143" s="23"/>
      <c r="AB143" s="23"/>
      <c r="AC143" s="23"/>
      <c r="AD143" s="23"/>
      <c r="AE143" s="23"/>
      <c r="AF143" s="23"/>
      <c r="AG143" s="23"/>
      <c r="AH143" s="23"/>
      <c r="AI143" s="21" t="str">
        <f t="shared" ref="AI143:AI206" si="33">IF(B143="","",COUNTIF(D143:AH143,"X"))</f>
        <v/>
      </c>
      <c r="AJ143" s="21" t="str">
        <f t="shared" ref="AJ143:AJ206" si="34">IF(B143="","",COUNTIF(D143:AH143,"İ"))</f>
        <v/>
      </c>
      <c r="AK143" s="21" t="str">
        <f t="shared" ref="AK143:AK206" si="35">IF(B143="","",COUNTIF(D143:AH143,"R"))</f>
        <v/>
      </c>
      <c r="AL143" s="21" t="str">
        <f t="shared" ref="AL143:AL206" si="36">IF(B143="","",COUNTIF(D143:AH143,"D"))</f>
        <v/>
      </c>
      <c r="AM143" s="21" t="str">
        <f>IFERROR(IF(B143="","",AJ143+AK143+VLOOKUP(B143,'Katılımcı Bilgileri'!B:F,5,FALSE)),0)</f>
        <v/>
      </c>
      <c r="AN143" s="21" t="str">
        <f>IFERROR(IF(B143="","",IF(AN142="","",COUNTIFS($D$12:$AH$12,1,D143:AH143,"&lt;&gt;")))+VLOOKUP(B143,'Katılımcı Bilgileri'!B:G,6,FALSE),"")</f>
        <v/>
      </c>
      <c r="AO143" s="21" t="str">
        <f t="shared" ref="AO143:AO206" si="37">IF(B143="","",IF(AO142="","",COUNTIFS($D$12:$AH$12,2,D143:AH143,"&lt;&gt;")))</f>
        <v/>
      </c>
      <c r="AP143" s="21" t="str">
        <f t="shared" ref="AP143:AP206" si="38">IF(B143="","",IF(AP142="","",COUNTIFS($D$12:$AH$12,3,D143:AH143,"&lt;&gt;")))</f>
        <v/>
      </c>
      <c r="AQ143" s="21" t="str">
        <f t="shared" ref="AQ143:AQ206" si="39">IF(B143="","",IF(AQ142="","",COUNTIFS($D$12:$AH$12,4,D143:AH143,"&lt;&gt;")))</f>
        <v/>
      </c>
      <c r="AR143" s="21" t="str">
        <f t="shared" ref="AR143:AR206" si="40">IF(B143="","",IF(AR142="","",COUNTIFS($D$12:$AH$12,5,D143:AH143,"&lt;&gt;")))</f>
        <v/>
      </c>
      <c r="AS143" s="21" t="str">
        <f t="shared" ref="AS143:AS206" si="41">IF(B143="","",IF(AS142="","",COUNTIFS($D$12:$AH$12,6,D143:AH143,"&lt;&gt;")))</f>
        <v/>
      </c>
      <c r="AT143" s="21" t="str">
        <f t="shared" ref="AT143:AT206" si="42">IF(B143="","",IF(MAX(AN143:AS143)&gt;3,"HAFTA SAYILARINI KONTROL ET",IF(OR(AU143&lt;&gt;"",AV143&lt;&gt;"",AW143&lt;&gt;""),"KONTROL GEREKİYOR","VERİ GİRİŞİNDE SORUN YOK")))</f>
        <v/>
      </c>
      <c r="AU143" s="21" t="str">
        <f t="shared" ref="AU143:AU206" si="43">IF(B143="","",IF(SUM(AI143:AL143)=0,"VERİ GİRİŞİ YAPILMADI",""))</f>
        <v/>
      </c>
      <c r="AV143" s="21" t="str">
        <f t="shared" ref="AV143:AV206" si="44">IF(B143="","",IF(AL143&gt;0,"KİŞİNİN ÇIKIŞI VERİLMELİ",""))</f>
        <v/>
      </c>
      <c r="AW143" s="21" t="str">
        <f t="shared" ref="AW143:AW206" si="45">IF(B143="","",IF(AM143&gt;10,"İZİN LİMİTİ DOLDU",""))</f>
        <v/>
      </c>
    </row>
    <row r="144" spans="1:49" x14ac:dyDescent="0.25">
      <c r="A144" s="21">
        <v>131</v>
      </c>
      <c r="B144" s="22" t="str">
        <f>IFERROR(VLOOKUP(ROW()-13&amp;$V$8,'Katılımcı Bilgileri'!A:B,2,FALSE),"")</f>
        <v/>
      </c>
      <c r="C144" s="21" t="str">
        <f>IF(B144="","",VLOOKUP(A144&amp;$V$8,'Katılımcı Bilgileri'!A:C,3,FALSE))</f>
        <v/>
      </c>
      <c r="D144" s="23"/>
      <c r="E144" s="23"/>
      <c r="F144" s="23"/>
      <c r="G144" s="23"/>
      <c r="H144" s="23"/>
      <c r="I144" s="23"/>
      <c r="J144" s="23"/>
      <c r="K144" s="23"/>
      <c r="L144" s="23"/>
      <c r="M144" s="23"/>
      <c r="N144" s="23"/>
      <c r="O144" s="23"/>
      <c r="P144" s="23"/>
      <c r="Q144" s="23"/>
      <c r="R144" s="23"/>
      <c r="S144" s="23"/>
      <c r="T144" s="23"/>
      <c r="U144" s="23"/>
      <c r="V144" s="23"/>
      <c r="W144" s="23"/>
      <c r="X144" s="23"/>
      <c r="Y144" s="23"/>
      <c r="Z144" s="23"/>
      <c r="AA144" s="23"/>
      <c r="AB144" s="23"/>
      <c r="AC144" s="23"/>
      <c r="AD144" s="23"/>
      <c r="AE144" s="23"/>
      <c r="AF144" s="23"/>
      <c r="AG144" s="23"/>
      <c r="AH144" s="23"/>
      <c r="AI144" s="21" t="str">
        <f t="shared" si="33"/>
        <v/>
      </c>
      <c r="AJ144" s="21" t="str">
        <f t="shared" si="34"/>
        <v/>
      </c>
      <c r="AK144" s="21" t="str">
        <f t="shared" si="35"/>
        <v/>
      </c>
      <c r="AL144" s="21" t="str">
        <f t="shared" si="36"/>
        <v/>
      </c>
      <c r="AM144" s="21" t="str">
        <f>IFERROR(IF(B144="","",AJ144+AK144+VLOOKUP(B144,'Katılımcı Bilgileri'!B:F,5,FALSE)),0)</f>
        <v/>
      </c>
      <c r="AN144" s="21" t="str">
        <f>IFERROR(IF(B144="","",IF(AN143="","",COUNTIFS($D$12:$AH$12,1,D144:AH144,"&lt;&gt;")))+VLOOKUP(B144,'Katılımcı Bilgileri'!B:G,6,FALSE),"")</f>
        <v/>
      </c>
      <c r="AO144" s="21" t="str">
        <f t="shared" si="37"/>
        <v/>
      </c>
      <c r="AP144" s="21" t="str">
        <f t="shared" si="38"/>
        <v/>
      </c>
      <c r="AQ144" s="21" t="str">
        <f t="shared" si="39"/>
        <v/>
      </c>
      <c r="AR144" s="21" t="str">
        <f t="shared" si="40"/>
        <v/>
      </c>
      <c r="AS144" s="21" t="str">
        <f t="shared" si="41"/>
        <v/>
      </c>
      <c r="AT144" s="21" t="str">
        <f t="shared" si="42"/>
        <v/>
      </c>
      <c r="AU144" s="21" t="str">
        <f t="shared" si="43"/>
        <v/>
      </c>
      <c r="AV144" s="21" t="str">
        <f t="shared" si="44"/>
        <v/>
      </c>
      <c r="AW144" s="21" t="str">
        <f t="shared" si="45"/>
        <v/>
      </c>
    </row>
    <row r="145" spans="1:49" x14ac:dyDescent="0.25">
      <c r="A145" s="21">
        <v>132</v>
      </c>
      <c r="B145" s="22" t="str">
        <f>IFERROR(VLOOKUP(ROW()-13&amp;$V$8,'Katılımcı Bilgileri'!A:B,2,FALSE),"")</f>
        <v/>
      </c>
      <c r="C145" s="21" t="str">
        <f>IF(B145="","",VLOOKUP(A145&amp;$V$8,'Katılımcı Bilgileri'!A:C,3,FALSE))</f>
        <v/>
      </c>
      <c r="D145" s="23"/>
      <c r="E145" s="23"/>
      <c r="F145" s="23"/>
      <c r="G145" s="23"/>
      <c r="H145" s="23"/>
      <c r="I145" s="23"/>
      <c r="J145" s="23"/>
      <c r="K145" s="23"/>
      <c r="L145" s="23"/>
      <c r="M145" s="23"/>
      <c r="N145" s="23"/>
      <c r="O145" s="23"/>
      <c r="P145" s="23"/>
      <c r="Q145" s="23"/>
      <c r="R145" s="23"/>
      <c r="S145" s="23"/>
      <c r="T145" s="23"/>
      <c r="U145" s="23"/>
      <c r="V145" s="23"/>
      <c r="W145" s="23"/>
      <c r="X145" s="23"/>
      <c r="Y145" s="23"/>
      <c r="Z145" s="23"/>
      <c r="AA145" s="23"/>
      <c r="AB145" s="23"/>
      <c r="AC145" s="23"/>
      <c r="AD145" s="23"/>
      <c r="AE145" s="23"/>
      <c r="AF145" s="23"/>
      <c r="AG145" s="23"/>
      <c r="AH145" s="23"/>
      <c r="AI145" s="21" t="str">
        <f t="shared" si="33"/>
        <v/>
      </c>
      <c r="AJ145" s="21" t="str">
        <f t="shared" si="34"/>
        <v/>
      </c>
      <c r="AK145" s="21" t="str">
        <f t="shared" si="35"/>
        <v/>
      </c>
      <c r="AL145" s="21" t="str">
        <f t="shared" si="36"/>
        <v/>
      </c>
      <c r="AM145" s="21" t="str">
        <f>IFERROR(IF(B145="","",AJ145+AK145+VLOOKUP(B145,'Katılımcı Bilgileri'!B:F,5,FALSE)),0)</f>
        <v/>
      </c>
      <c r="AN145" s="21" t="str">
        <f>IFERROR(IF(B145="","",IF(AN144="","",COUNTIFS($D$12:$AH$12,1,D145:AH145,"&lt;&gt;")))+VLOOKUP(B145,'Katılımcı Bilgileri'!B:G,6,FALSE),"")</f>
        <v/>
      </c>
      <c r="AO145" s="21" t="str">
        <f t="shared" si="37"/>
        <v/>
      </c>
      <c r="AP145" s="21" t="str">
        <f t="shared" si="38"/>
        <v/>
      </c>
      <c r="AQ145" s="21" t="str">
        <f t="shared" si="39"/>
        <v/>
      </c>
      <c r="AR145" s="21" t="str">
        <f t="shared" si="40"/>
        <v/>
      </c>
      <c r="AS145" s="21" t="str">
        <f t="shared" si="41"/>
        <v/>
      </c>
      <c r="AT145" s="21" t="str">
        <f t="shared" si="42"/>
        <v/>
      </c>
      <c r="AU145" s="21" t="str">
        <f t="shared" si="43"/>
        <v/>
      </c>
      <c r="AV145" s="21" t="str">
        <f t="shared" si="44"/>
        <v/>
      </c>
      <c r="AW145" s="21" t="str">
        <f t="shared" si="45"/>
        <v/>
      </c>
    </row>
    <row r="146" spans="1:49" x14ac:dyDescent="0.25">
      <c r="A146" s="21">
        <v>133</v>
      </c>
      <c r="B146" s="22" t="str">
        <f>IFERROR(VLOOKUP(ROW()-13&amp;$V$8,'Katılımcı Bilgileri'!A:B,2,FALSE),"")</f>
        <v/>
      </c>
      <c r="C146" s="21" t="str">
        <f>IF(B146="","",VLOOKUP(A146&amp;$V$8,'Katılımcı Bilgileri'!A:C,3,FALSE))</f>
        <v/>
      </c>
      <c r="D146" s="23"/>
      <c r="E146" s="23"/>
      <c r="F146" s="23"/>
      <c r="G146" s="23"/>
      <c r="H146" s="23"/>
      <c r="I146" s="23"/>
      <c r="J146" s="23"/>
      <c r="K146" s="23"/>
      <c r="L146" s="23"/>
      <c r="M146" s="23"/>
      <c r="N146" s="23"/>
      <c r="O146" s="23"/>
      <c r="P146" s="23"/>
      <c r="Q146" s="23"/>
      <c r="R146" s="23"/>
      <c r="S146" s="23"/>
      <c r="T146" s="23"/>
      <c r="U146" s="23"/>
      <c r="V146" s="23"/>
      <c r="W146" s="23"/>
      <c r="X146" s="23"/>
      <c r="Y146" s="23"/>
      <c r="Z146" s="23"/>
      <c r="AA146" s="23"/>
      <c r="AB146" s="23"/>
      <c r="AC146" s="23"/>
      <c r="AD146" s="23"/>
      <c r="AE146" s="23"/>
      <c r="AF146" s="23"/>
      <c r="AG146" s="23"/>
      <c r="AH146" s="23"/>
      <c r="AI146" s="21" t="str">
        <f t="shared" si="33"/>
        <v/>
      </c>
      <c r="AJ146" s="21" t="str">
        <f t="shared" si="34"/>
        <v/>
      </c>
      <c r="AK146" s="21" t="str">
        <f t="shared" si="35"/>
        <v/>
      </c>
      <c r="AL146" s="21" t="str">
        <f t="shared" si="36"/>
        <v/>
      </c>
      <c r="AM146" s="21" t="str">
        <f>IFERROR(IF(B146="","",AJ146+AK146+VLOOKUP(B146,'Katılımcı Bilgileri'!B:F,5,FALSE)),0)</f>
        <v/>
      </c>
      <c r="AN146" s="21" t="str">
        <f>IFERROR(IF(B146="","",IF(AN145="","",COUNTIFS($D$12:$AH$12,1,D146:AH146,"&lt;&gt;")))+VLOOKUP(B146,'Katılımcı Bilgileri'!B:G,6,FALSE),"")</f>
        <v/>
      </c>
      <c r="AO146" s="21" t="str">
        <f t="shared" si="37"/>
        <v/>
      </c>
      <c r="AP146" s="21" t="str">
        <f t="shared" si="38"/>
        <v/>
      </c>
      <c r="AQ146" s="21" t="str">
        <f t="shared" si="39"/>
        <v/>
      </c>
      <c r="AR146" s="21" t="str">
        <f t="shared" si="40"/>
        <v/>
      </c>
      <c r="AS146" s="21" t="str">
        <f t="shared" si="41"/>
        <v/>
      </c>
      <c r="AT146" s="21" t="str">
        <f t="shared" si="42"/>
        <v/>
      </c>
      <c r="AU146" s="21" t="str">
        <f t="shared" si="43"/>
        <v/>
      </c>
      <c r="AV146" s="21" t="str">
        <f t="shared" si="44"/>
        <v/>
      </c>
      <c r="AW146" s="21" t="str">
        <f t="shared" si="45"/>
        <v/>
      </c>
    </row>
    <row r="147" spans="1:49" x14ac:dyDescent="0.25">
      <c r="A147" s="21">
        <v>134</v>
      </c>
      <c r="B147" s="22" t="str">
        <f>IFERROR(VLOOKUP(ROW()-13&amp;$V$8,'Katılımcı Bilgileri'!A:B,2,FALSE),"")</f>
        <v/>
      </c>
      <c r="C147" s="21" t="str">
        <f>IF(B147="","",VLOOKUP(A147&amp;$V$8,'Katılımcı Bilgileri'!A:C,3,FALSE))</f>
        <v/>
      </c>
      <c r="D147" s="23"/>
      <c r="E147" s="23"/>
      <c r="F147" s="23"/>
      <c r="G147" s="23"/>
      <c r="H147" s="23"/>
      <c r="I147" s="23"/>
      <c r="J147" s="23"/>
      <c r="K147" s="23"/>
      <c r="L147" s="23"/>
      <c r="M147" s="23"/>
      <c r="N147" s="23"/>
      <c r="O147" s="23"/>
      <c r="P147" s="23"/>
      <c r="Q147" s="23"/>
      <c r="R147" s="23"/>
      <c r="S147" s="23"/>
      <c r="T147" s="23"/>
      <c r="U147" s="23"/>
      <c r="V147" s="23"/>
      <c r="W147" s="23"/>
      <c r="X147" s="23"/>
      <c r="Y147" s="23"/>
      <c r="Z147" s="23"/>
      <c r="AA147" s="23"/>
      <c r="AB147" s="23"/>
      <c r="AC147" s="23"/>
      <c r="AD147" s="23"/>
      <c r="AE147" s="23"/>
      <c r="AF147" s="23"/>
      <c r="AG147" s="23"/>
      <c r="AH147" s="23"/>
      <c r="AI147" s="21" t="str">
        <f t="shared" si="33"/>
        <v/>
      </c>
      <c r="AJ147" s="21" t="str">
        <f t="shared" si="34"/>
        <v/>
      </c>
      <c r="AK147" s="21" t="str">
        <f t="shared" si="35"/>
        <v/>
      </c>
      <c r="AL147" s="21" t="str">
        <f t="shared" si="36"/>
        <v/>
      </c>
      <c r="AM147" s="21" t="str">
        <f>IFERROR(IF(B147="","",AJ147+AK147+VLOOKUP(B147,'Katılımcı Bilgileri'!B:F,5,FALSE)),0)</f>
        <v/>
      </c>
      <c r="AN147" s="21" t="str">
        <f>IFERROR(IF(B147="","",IF(AN146="","",COUNTIFS($D$12:$AH$12,1,D147:AH147,"&lt;&gt;")))+VLOOKUP(B147,'Katılımcı Bilgileri'!B:G,6,FALSE),"")</f>
        <v/>
      </c>
      <c r="AO147" s="21" t="str">
        <f t="shared" si="37"/>
        <v/>
      </c>
      <c r="AP147" s="21" t="str">
        <f t="shared" si="38"/>
        <v/>
      </c>
      <c r="AQ147" s="21" t="str">
        <f t="shared" si="39"/>
        <v/>
      </c>
      <c r="AR147" s="21" t="str">
        <f t="shared" si="40"/>
        <v/>
      </c>
      <c r="AS147" s="21" t="str">
        <f t="shared" si="41"/>
        <v/>
      </c>
      <c r="AT147" s="21" t="str">
        <f t="shared" si="42"/>
        <v/>
      </c>
      <c r="AU147" s="21" t="str">
        <f t="shared" si="43"/>
        <v/>
      </c>
      <c r="AV147" s="21" t="str">
        <f t="shared" si="44"/>
        <v/>
      </c>
      <c r="AW147" s="21" t="str">
        <f t="shared" si="45"/>
        <v/>
      </c>
    </row>
    <row r="148" spans="1:49" x14ac:dyDescent="0.25">
      <c r="A148" s="21">
        <v>135</v>
      </c>
      <c r="B148" s="22" t="str">
        <f>IFERROR(VLOOKUP(ROW()-13&amp;$V$8,'Katılımcı Bilgileri'!A:B,2,FALSE),"")</f>
        <v/>
      </c>
      <c r="C148" s="21" t="str">
        <f>IF(B148="","",VLOOKUP(A148&amp;$V$8,'Katılımcı Bilgileri'!A:C,3,FALSE))</f>
        <v/>
      </c>
      <c r="D148" s="23"/>
      <c r="E148" s="23"/>
      <c r="F148" s="23"/>
      <c r="G148" s="23"/>
      <c r="H148" s="23"/>
      <c r="I148" s="23"/>
      <c r="J148" s="23"/>
      <c r="K148" s="23"/>
      <c r="L148" s="23"/>
      <c r="M148" s="23"/>
      <c r="N148" s="23"/>
      <c r="O148" s="23"/>
      <c r="P148" s="23"/>
      <c r="Q148" s="23"/>
      <c r="R148" s="23"/>
      <c r="S148" s="23"/>
      <c r="T148" s="23"/>
      <c r="U148" s="23"/>
      <c r="V148" s="23"/>
      <c r="W148" s="23"/>
      <c r="X148" s="23"/>
      <c r="Y148" s="23"/>
      <c r="Z148" s="23"/>
      <c r="AA148" s="23"/>
      <c r="AB148" s="23"/>
      <c r="AC148" s="23"/>
      <c r="AD148" s="23"/>
      <c r="AE148" s="23"/>
      <c r="AF148" s="23"/>
      <c r="AG148" s="23"/>
      <c r="AH148" s="23"/>
      <c r="AI148" s="21" t="str">
        <f t="shared" si="33"/>
        <v/>
      </c>
      <c r="AJ148" s="21" t="str">
        <f t="shared" si="34"/>
        <v/>
      </c>
      <c r="AK148" s="21" t="str">
        <f t="shared" si="35"/>
        <v/>
      </c>
      <c r="AL148" s="21" t="str">
        <f t="shared" si="36"/>
        <v/>
      </c>
      <c r="AM148" s="21" t="str">
        <f>IFERROR(IF(B148="","",AJ148+AK148+VLOOKUP(B148,'Katılımcı Bilgileri'!B:F,5,FALSE)),0)</f>
        <v/>
      </c>
      <c r="AN148" s="21" t="str">
        <f>IFERROR(IF(B148="","",IF(AN147="","",COUNTIFS($D$12:$AH$12,1,D148:AH148,"&lt;&gt;")))+VLOOKUP(B148,'Katılımcı Bilgileri'!B:G,6,FALSE),"")</f>
        <v/>
      </c>
      <c r="AO148" s="21" t="str">
        <f t="shared" si="37"/>
        <v/>
      </c>
      <c r="AP148" s="21" t="str">
        <f t="shared" si="38"/>
        <v/>
      </c>
      <c r="AQ148" s="21" t="str">
        <f t="shared" si="39"/>
        <v/>
      </c>
      <c r="AR148" s="21" t="str">
        <f t="shared" si="40"/>
        <v/>
      </c>
      <c r="AS148" s="21" t="str">
        <f t="shared" si="41"/>
        <v/>
      </c>
      <c r="AT148" s="21" t="str">
        <f t="shared" si="42"/>
        <v/>
      </c>
      <c r="AU148" s="21" t="str">
        <f t="shared" si="43"/>
        <v/>
      </c>
      <c r="AV148" s="21" t="str">
        <f t="shared" si="44"/>
        <v/>
      </c>
      <c r="AW148" s="21" t="str">
        <f t="shared" si="45"/>
        <v/>
      </c>
    </row>
    <row r="149" spans="1:49" x14ac:dyDescent="0.25">
      <c r="A149" s="21">
        <v>136</v>
      </c>
      <c r="B149" s="22" t="str">
        <f>IFERROR(VLOOKUP(ROW()-13&amp;$V$8,'Katılımcı Bilgileri'!A:B,2,FALSE),"")</f>
        <v/>
      </c>
      <c r="C149" s="21" t="str">
        <f>IF(B149="","",VLOOKUP(A149&amp;$V$8,'Katılımcı Bilgileri'!A:C,3,FALSE))</f>
        <v/>
      </c>
      <c r="D149" s="23"/>
      <c r="E149" s="23"/>
      <c r="F149" s="23"/>
      <c r="G149" s="23"/>
      <c r="H149" s="23"/>
      <c r="I149" s="23"/>
      <c r="J149" s="23"/>
      <c r="K149" s="23"/>
      <c r="L149" s="23"/>
      <c r="M149" s="23"/>
      <c r="N149" s="23"/>
      <c r="O149" s="23"/>
      <c r="P149" s="23"/>
      <c r="Q149" s="23"/>
      <c r="R149" s="23"/>
      <c r="S149" s="23"/>
      <c r="T149" s="23"/>
      <c r="U149" s="23"/>
      <c r="V149" s="23"/>
      <c r="W149" s="23"/>
      <c r="X149" s="23"/>
      <c r="Y149" s="23"/>
      <c r="Z149" s="23"/>
      <c r="AA149" s="23"/>
      <c r="AB149" s="23"/>
      <c r="AC149" s="23"/>
      <c r="AD149" s="23"/>
      <c r="AE149" s="23"/>
      <c r="AF149" s="23"/>
      <c r="AG149" s="23"/>
      <c r="AH149" s="23"/>
      <c r="AI149" s="21" t="str">
        <f t="shared" si="33"/>
        <v/>
      </c>
      <c r="AJ149" s="21" t="str">
        <f t="shared" si="34"/>
        <v/>
      </c>
      <c r="AK149" s="21" t="str">
        <f t="shared" si="35"/>
        <v/>
      </c>
      <c r="AL149" s="21" t="str">
        <f t="shared" si="36"/>
        <v/>
      </c>
      <c r="AM149" s="21" t="str">
        <f>IFERROR(IF(B149="","",AJ149+AK149+VLOOKUP(B149,'Katılımcı Bilgileri'!B:F,5,FALSE)),0)</f>
        <v/>
      </c>
      <c r="AN149" s="21" t="str">
        <f>IFERROR(IF(B149="","",IF(AN148="","",COUNTIFS($D$12:$AH$12,1,D149:AH149,"&lt;&gt;")))+VLOOKUP(B149,'Katılımcı Bilgileri'!B:G,6,FALSE),"")</f>
        <v/>
      </c>
      <c r="AO149" s="21" t="str">
        <f t="shared" si="37"/>
        <v/>
      </c>
      <c r="AP149" s="21" t="str">
        <f t="shared" si="38"/>
        <v/>
      </c>
      <c r="AQ149" s="21" t="str">
        <f t="shared" si="39"/>
        <v/>
      </c>
      <c r="AR149" s="21" t="str">
        <f t="shared" si="40"/>
        <v/>
      </c>
      <c r="AS149" s="21" t="str">
        <f t="shared" si="41"/>
        <v/>
      </c>
      <c r="AT149" s="21" t="str">
        <f t="shared" si="42"/>
        <v/>
      </c>
      <c r="AU149" s="21" t="str">
        <f t="shared" si="43"/>
        <v/>
      </c>
      <c r="AV149" s="21" t="str">
        <f t="shared" si="44"/>
        <v/>
      </c>
      <c r="AW149" s="21" t="str">
        <f t="shared" si="45"/>
        <v/>
      </c>
    </row>
    <row r="150" spans="1:49" x14ac:dyDescent="0.25">
      <c r="A150" s="21">
        <v>137</v>
      </c>
      <c r="B150" s="22" t="str">
        <f>IFERROR(VLOOKUP(ROW()-13&amp;$V$8,'Katılımcı Bilgileri'!A:B,2,FALSE),"")</f>
        <v/>
      </c>
      <c r="C150" s="21" t="str">
        <f>IF(B150="","",VLOOKUP(A150&amp;$V$8,'Katılımcı Bilgileri'!A:C,3,FALSE))</f>
        <v/>
      </c>
      <c r="D150" s="23"/>
      <c r="E150" s="23"/>
      <c r="F150" s="23"/>
      <c r="G150" s="23"/>
      <c r="H150" s="23"/>
      <c r="I150" s="23"/>
      <c r="J150" s="23"/>
      <c r="K150" s="23"/>
      <c r="L150" s="23"/>
      <c r="M150" s="23"/>
      <c r="N150" s="23"/>
      <c r="O150" s="23"/>
      <c r="P150" s="23"/>
      <c r="Q150" s="23"/>
      <c r="R150" s="23"/>
      <c r="S150" s="23"/>
      <c r="T150" s="23"/>
      <c r="U150" s="23"/>
      <c r="V150" s="23"/>
      <c r="W150" s="23"/>
      <c r="X150" s="23"/>
      <c r="Y150" s="23"/>
      <c r="Z150" s="23"/>
      <c r="AA150" s="23"/>
      <c r="AB150" s="23"/>
      <c r="AC150" s="23"/>
      <c r="AD150" s="23"/>
      <c r="AE150" s="23"/>
      <c r="AF150" s="23"/>
      <c r="AG150" s="23"/>
      <c r="AH150" s="23"/>
      <c r="AI150" s="21" t="str">
        <f t="shared" si="33"/>
        <v/>
      </c>
      <c r="AJ150" s="21" t="str">
        <f t="shared" si="34"/>
        <v/>
      </c>
      <c r="AK150" s="21" t="str">
        <f t="shared" si="35"/>
        <v/>
      </c>
      <c r="AL150" s="21" t="str">
        <f t="shared" si="36"/>
        <v/>
      </c>
      <c r="AM150" s="21" t="str">
        <f>IFERROR(IF(B150="","",AJ150+AK150+VLOOKUP(B150,'Katılımcı Bilgileri'!B:F,5,FALSE)),0)</f>
        <v/>
      </c>
      <c r="AN150" s="21" t="str">
        <f>IFERROR(IF(B150="","",IF(AN149="","",COUNTIFS($D$12:$AH$12,1,D150:AH150,"&lt;&gt;")))+VLOOKUP(B150,'Katılımcı Bilgileri'!B:G,6,FALSE),"")</f>
        <v/>
      </c>
      <c r="AO150" s="21" t="str">
        <f t="shared" si="37"/>
        <v/>
      </c>
      <c r="AP150" s="21" t="str">
        <f t="shared" si="38"/>
        <v/>
      </c>
      <c r="AQ150" s="21" t="str">
        <f t="shared" si="39"/>
        <v/>
      </c>
      <c r="AR150" s="21" t="str">
        <f t="shared" si="40"/>
        <v/>
      </c>
      <c r="AS150" s="21" t="str">
        <f t="shared" si="41"/>
        <v/>
      </c>
      <c r="AT150" s="21" t="str">
        <f t="shared" si="42"/>
        <v/>
      </c>
      <c r="AU150" s="21" t="str">
        <f t="shared" si="43"/>
        <v/>
      </c>
      <c r="AV150" s="21" t="str">
        <f t="shared" si="44"/>
        <v/>
      </c>
      <c r="AW150" s="21" t="str">
        <f t="shared" si="45"/>
        <v/>
      </c>
    </row>
    <row r="151" spans="1:49" x14ac:dyDescent="0.25">
      <c r="A151" s="21">
        <v>138</v>
      </c>
      <c r="B151" s="22" t="str">
        <f>IFERROR(VLOOKUP(ROW()-13&amp;$V$8,'Katılımcı Bilgileri'!A:B,2,FALSE),"")</f>
        <v/>
      </c>
      <c r="C151" s="21" t="str">
        <f>IF(B151="","",VLOOKUP(A151&amp;$V$8,'Katılımcı Bilgileri'!A:C,3,FALSE))</f>
        <v/>
      </c>
      <c r="D151" s="23"/>
      <c r="E151" s="23"/>
      <c r="F151" s="23"/>
      <c r="G151" s="23"/>
      <c r="H151" s="23"/>
      <c r="I151" s="23"/>
      <c r="J151" s="23"/>
      <c r="K151" s="23"/>
      <c r="L151" s="23"/>
      <c r="M151" s="23"/>
      <c r="N151" s="23"/>
      <c r="O151" s="23"/>
      <c r="P151" s="23"/>
      <c r="Q151" s="23"/>
      <c r="R151" s="23"/>
      <c r="S151" s="23"/>
      <c r="T151" s="23"/>
      <c r="U151" s="23"/>
      <c r="V151" s="23"/>
      <c r="W151" s="23"/>
      <c r="X151" s="23"/>
      <c r="Y151" s="23"/>
      <c r="Z151" s="23"/>
      <c r="AA151" s="23"/>
      <c r="AB151" s="23"/>
      <c r="AC151" s="23"/>
      <c r="AD151" s="23"/>
      <c r="AE151" s="23"/>
      <c r="AF151" s="23"/>
      <c r="AG151" s="23"/>
      <c r="AH151" s="23"/>
      <c r="AI151" s="21" t="str">
        <f t="shared" si="33"/>
        <v/>
      </c>
      <c r="AJ151" s="21" t="str">
        <f t="shared" si="34"/>
        <v/>
      </c>
      <c r="AK151" s="21" t="str">
        <f t="shared" si="35"/>
        <v/>
      </c>
      <c r="AL151" s="21" t="str">
        <f t="shared" si="36"/>
        <v/>
      </c>
      <c r="AM151" s="21" t="str">
        <f>IFERROR(IF(B151="","",AJ151+AK151+VLOOKUP(B151,'Katılımcı Bilgileri'!B:F,5,FALSE)),0)</f>
        <v/>
      </c>
      <c r="AN151" s="21" t="str">
        <f>IFERROR(IF(B151="","",IF(AN150="","",COUNTIFS($D$12:$AH$12,1,D151:AH151,"&lt;&gt;")))+VLOOKUP(B151,'Katılımcı Bilgileri'!B:G,6,FALSE),"")</f>
        <v/>
      </c>
      <c r="AO151" s="21" t="str">
        <f t="shared" si="37"/>
        <v/>
      </c>
      <c r="AP151" s="21" t="str">
        <f t="shared" si="38"/>
        <v/>
      </c>
      <c r="AQ151" s="21" t="str">
        <f t="shared" si="39"/>
        <v/>
      </c>
      <c r="AR151" s="21" t="str">
        <f t="shared" si="40"/>
        <v/>
      </c>
      <c r="AS151" s="21" t="str">
        <f t="shared" si="41"/>
        <v/>
      </c>
      <c r="AT151" s="21" t="str">
        <f t="shared" si="42"/>
        <v/>
      </c>
      <c r="AU151" s="21" t="str">
        <f t="shared" si="43"/>
        <v/>
      </c>
      <c r="AV151" s="21" t="str">
        <f t="shared" si="44"/>
        <v/>
      </c>
      <c r="AW151" s="21" t="str">
        <f t="shared" si="45"/>
        <v/>
      </c>
    </row>
    <row r="152" spans="1:49" x14ac:dyDescent="0.25">
      <c r="A152" s="21">
        <v>139</v>
      </c>
      <c r="B152" s="22" t="str">
        <f>IFERROR(VLOOKUP(ROW()-13&amp;$V$8,'Katılımcı Bilgileri'!A:B,2,FALSE),"")</f>
        <v/>
      </c>
      <c r="C152" s="21" t="str">
        <f>IF(B152="","",VLOOKUP(A152&amp;$V$8,'Katılımcı Bilgileri'!A:C,3,FALSE))</f>
        <v/>
      </c>
      <c r="D152" s="23"/>
      <c r="E152" s="23"/>
      <c r="F152" s="23"/>
      <c r="G152" s="23"/>
      <c r="H152" s="23"/>
      <c r="I152" s="23"/>
      <c r="J152" s="23"/>
      <c r="K152" s="23"/>
      <c r="L152" s="23"/>
      <c r="M152" s="23"/>
      <c r="N152" s="23"/>
      <c r="O152" s="23"/>
      <c r="P152" s="23"/>
      <c r="Q152" s="23"/>
      <c r="R152" s="23"/>
      <c r="S152" s="23"/>
      <c r="T152" s="23"/>
      <c r="U152" s="23"/>
      <c r="V152" s="23"/>
      <c r="W152" s="23"/>
      <c r="X152" s="23"/>
      <c r="Y152" s="23"/>
      <c r="Z152" s="23"/>
      <c r="AA152" s="23"/>
      <c r="AB152" s="23"/>
      <c r="AC152" s="23"/>
      <c r="AD152" s="23"/>
      <c r="AE152" s="23"/>
      <c r="AF152" s="23"/>
      <c r="AG152" s="23"/>
      <c r="AH152" s="23"/>
      <c r="AI152" s="21" t="str">
        <f t="shared" si="33"/>
        <v/>
      </c>
      <c r="AJ152" s="21" t="str">
        <f t="shared" si="34"/>
        <v/>
      </c>
      <c r="AK152" s="21" t="str">
        <f t="shared" si="35"/>
        <v/>
      </c>
      <c r="AL152" s="21" t="str">
        <f t="shared" si="36"/>
        <v/>
      </c>
      <c r="AM152" s="21" t="str">
        <f>IFERROR(IF(B152="","",AJ152+AK152+VLOOKUP(B152,'Katılımcı Bilgileri'!B:F,5,FALSE)),0)</f>
        <v/>
      </c>
      <c r="AN152" s="21" t="str">
        <f>IFERROR(IF(B152="","",IF(AN151="","",COUNTIFS($D$12:$AH$12,1,D152:AH152,"&lt;&gt;")))+VLOOKUP(B152,'Katılımcı Bilgileri'!B:G,6,FALSE),"")</f>
        <v/>
      </c>
      <c r="AO152" s="21" t="str">
        <f t="shared" si="37"/>
        <v/>
      </c>
      <c r="AP152" s="21" t="str">
        <f t="shared" si="38"/>
        <v/>
      </c>
      <c r="AQ152" s="21" t="str">
        <f t="shared" si="39"/>
        <v/>
      </c>
      <c r="AR152" s="21" t="str">
        <f t="shared" si="40"/>
        <v/>
      </c>
      <c r="AS152" s="21" t="str">
        <f t="shared" si="41"/>
        <v/>
      </c>
      <c r="AT152" s="21" t="str">
        <f t="shared" si="42"/>
        <v/>
      </c>
      <c r="AU152" s="21" t="str">
        <f t="shared" si="43"/>
        <v/>
      </c>
      <c r="AV152" s="21" t="str">
        <f t="shared" si="44"/>
        <v/>
      </c>
      <c r="AW152" s="21" t="str">
        <f t="shared" si="45"/>
        <v/>
      </c>
    </row>
    <row r="153" spans="1:49" x14ac:dyDescent="0.25">
      <c r="A153" s="21">
        <v>140</v>
      </c>
      <c r="B153" s="22" t="str">
        <f>IFERROR(VLOOKUP(ROW()-13&amp;$V$8,'Katılımcı Bilgileri'!A:B,2,FALSE),"")</f>
        <v/>
      </c>
      <c r="C153" s="21" t="str">
        <f>IF(B153="","",VLOOKUP(A153&amp;$V$8,'Katılımcı Bilgileri'!A:C,3,FALSE))</f>
        <v/>
      </c>
      <c r="D153" s="23"/>
      <c r="E153" s="23"/>
      <c r="F153" s="23"/>
      <c r="G153" s="23"/>
      <c r="H153" s="23"/>
      <c r="I153" s="23"/>
      <c r="J153" s="23"/>
      <c r="K153" s="23"/>
      <c r="L153" s="23"/>
      <c r="M153" s="23"/>
      <c r="N153" s="23"/>
      <c r="O153" s="23"/>
      <c r="P153" s="23"/>
      <c r="Q153" s="23"/>
      <c r="R153" s="23"/>
      <c r="S153" s="23"/>
      <c r="T153" s="23"/>
      <c r="U153" s="23"/>
      <c r="V153" s="23"/>
      <c r="W153" s="23"/>
      <c r="X153" s="23"/>
      <c r="Y153" s="23"/>
      <c r="Z153" s="23"/>
      <c r="AA153" s="23"/>
      <c r="AB153" s="23"/>
      <c r="AC153" s="23"/>
      <c r="AD153" s="23"/>
      <c r="AE153" s="23"/>
      <c r="AF153" s="23"/>
      <c r="AG153" s="23"/>
      <c r="AH153" s="23"/>
      <c r="AI153" s="21" t="str">
        <f t="shared" si="33"/>
        <v/>
      </c>
      <c r="AJ153" s="21" t="str">
        <f t="shared" si="34"/>
        <v/>
      </c>
      <c r="AK153" s="21" t="str">
        <f t="shared" si="35"/>
        <v/>
      </c>
      <c r="AL153" s="21" t="str">
        <f t="shared" si="36"/>
        <v/>
      </c>
      <c r="AM153" s="21" t="str">
        <f>IFERROR(IF(B153="","",AJ153+AK153+VLOOKUP(B153,'Katılımcı Bilgileri'!B:F,5,FALSE)),0)</f>
        <v/>
      </c>
      <c r="AN153" s="21" t="str">
        <f>IFERROR(IF(B153="","",IF(AN152="","",COUNTIFS($D$12:$AH$12,1,D153:AH153,"&lt;&gt;")))+VLOOKUP(B153,'Katılımcı Bilgileri'!B:G,6,FALSE),"")</f>
        <v/>
      </c>
      <c r="AO153" s="21" t="str">
        <f t="shared" si="37"/>
        <v/>
      </c>
      <c r="AP153" s="21" t="str">
        <f t="shared" si="38"/>
        <v/>
      </c>
      <c r="AQ153" s="21" t="str">
        <f t="shared" si="39"/>
        <v/>
      </c>
      <c r="AR153" s="21" t="str">
        <f t="shared" si="40"/>
        <v/>
      </c>
      <c r="AS153" s="21" t="str">
        <f t="shared" si="41"/>
        <v/>
      </c>
      <c r="AT153" s="21" t="str">
        <f t="shared" si="42"/>
        <v/>
      </c>
      <c r="AU153" s="21" t="str">
        <f t="shared" si="43"/>
        <v/>
      </c>
      <c r="AV153" s="21" t="str">
        <f t="shared" si="44"/>
        <v/>
      </c>
      <c r="AW153" s="21" t="str">
        <f t="shared" si="45"/>
        <v/>
      </c>
    </row>
    <row r="154" spans="1:49" x14ac:dyDescent="0.25">
      <c r="A154" s="21">
        <v>141</v>
      </c>
      <c r="B154" s="22" t="str">
        <f>IFERROR(VLOOKUP(ROW()-13&amp;$V$8,'Katılımcı Bilgileri'!A:B,2,FALSE),"")</f>
        <v/>
      </c>
      <c r="C154" s="21" t="str">
        <f>IF(B154="","",VLOOKUP(A154&amp;$V$8,'Katılımcı Bilgileri'!A:C,3,FALSE))</f>
        <v/>
      </c>
      <c r="D154" s="23"/>
      <c r="E154" s="23"/>
      <c r="F154" s="23"/>
      <c r="G154" s="23"/>
      <c r="H154" s="23"/>
      <c r="I154" s="23"/>
      <c r="J154" s="23"/>
      <c r="K154" s="23"/>
      <c r="L154" s="23"/>
      <c r="M154" s="23"/>
      <c r="N154" s="23"/>
      <c r="O154" s="23"/>
      <c r="P154" s="23"/>
      <c r="Q154" s="23"/>
      <c r="R154" s="23"/>
      <c r="S154" s="23"/>
      <c r="T154" s="23"/>
      <c r="U154" s="23"/>
      <c r="V154" s="23"/>
      <c r="W154" s="23"/>
      <c r="X154" s="23"/>
      <c r="Y154" s="23"/>
      <c r="Z154" s="23"/>
      <c r="AA154" s="23"/>
      <c r="AB154" s="23"/>
      <c r="AC154" s="23"/>
      <c r="AD154" s="23"/>
      <c r="AE154" s="23"/>
      <c r="AF154" s="23"/>
      <c r="AG154" s="23"/>
      <c r="AH154" s="23"/>
      <c r="AI154" s="21" t="str">
        <f t="shared" si="33"/>
        <v/>
      </c>
      <c r="AJ154" s="21" t="str">
        <f t="shared" si="34"/>
        <v/>
      </c>
      <c r="AK154" s="21" t="str">
        <f t="shared" si="35"/>
        <v/>
      </c>
      <c r="AL154" s="21" t="str">
        <f t="shared" si="36"/>
        <v/>
      </c>
      <c r="AM154" s="21" t="str">
        <f>IFERROR(IF(B154="","",AJ154+AK154+VLOOKUP(B154,'Katılımcı Bilgileri'!B:F,5,FALSE)),0)</f>
        <v/>
      </c>
      <c r="AN154" s="21" t="str">
        <f>IFERROR(IF(B154="","",IF(AN153="","",COUNTIFS($D$12:$AH$12,1,D154:AH154,"&lt;&gt;")))+VLOOKUP(B154,'Katılımcı Bilgileri'!B:G,6,FALSE),"")</f>
        <v/>
      </c>
      <c r="AO154" s="21" t="str">
        <f t="shared" si="37"/>
        <v/>
      </c>
      <c r="AP154" s="21" t="str">
        <f t="shared" si="38"/>
        <v/>
      </c>
      <c r="AQ154" s="21" t="str">
        <f t="shared" si="39"/>
        <v/>
      </c>
      <c r="AR154" s="21" t="str">
        <f t="shared" si="40"/>
        <v/>
      </c>
      <c r="AS154" s="21" t="str">
        <f t="shared" si="41"/>
        <v/>
      </c>
      <c r="AT154" s="21" t="str">
        <f t="shared" si="42"/>
        <v/>
      </c>
      <c r="AU154" s="21" t="str">
        <f t="shared" si="43"/>
        <v/>
      </c>
      <c r="AV154" s="21" t="str">
        <f t="shared" si="44"/>
        <v/>
      </c>
      <c r="AW154" s="21" t="str">
        <f t="shared" si="45"/>
        <v/>
      </c>
    </row>
    <row r="155" spans="1:49" x14ac:dyDescent="0.25">
      <c r="A155" s="21">
        <v>142</v>
      </c>
      <c r="B155" s="22" t="str">
        <f>IFERROR(VLOOKUP(ROW()-13&amp;$V$8,'Katılımcı Bilgileri'!A:B,2,FALSE),"")</f>
        <v/>
      </c>
      <c r="C155" s="21" t="str">
        <f>IF(B155="","",VLOOKUP(A155&amp;$V$8,'Katılımcı Bilgileri'!A:C,3,FALSE))</f>
        <v/>
      </c>
      <c r="D155" s="23"/>
      <c r="E155" s="23"/>
      <c r="F155" s="23"/>
      <c r="G155" s="23"/>
      <c r="H155" s="23"/>
      <c r="I155" s="23"/>
      <c r="J155" s="23"/>
      <c r="K155" s="23"/>
      <c r="L155" s="23"/>
      <c r="M155" s="23"/>
      <c r="N155" s="23"/>
      <c r="O155" s="23"/>
      <c r="P155" s="23"/>
      <c r="Q155" s="23"/>
      <c r="R155" s="23"/>
      <c r="S155" s="23"/>
      <c r="T155" s="23"/>
      <c r="U155" s="23"/>
      <c r="V155" s="23"/>
      <c r="W155" s="23"/>
      <c r="X155" s="23"/>
      <c r="Y155" s="23"/>
      <c r="Z155" s="23"/>
      <c r="AA155" s="23"/>
      <c r="AB155" s="23"/>
      <c r="AC155" s="23"/>
      <c r="AD155" s="23"/>
      <c r="AE155" s="23"/>
      <c r="AF155" s="23"/>
      <c r="AG155" s="23"/>
      <c r="AH155" s="23"/>
      <c r="AI155" s="21" t="str">
        <f t="shared" si="33"/>
        <v/>
      </c>
      <c r="AJ155" s="21" t="str">
        <f t="shared" si="34"/>
        <v/>
      </c>
      <c r="AK155" s="21" t="str">
        <f t="shared" si="35"/>
        <v/>
      </c>
      <c r="AL155" s="21" t="str">
        <f t="shared" si="36"/>
        <v/>
      </c>
      <c r="AM155" s="21" t="str">
        <f>IFERROR(IF(B155="","",AJ155+AK155+VLOOKUP(B155,'Katılımcı Bilgileri'!B:F,5,FALSE)),0)</f>
        <v/>
      </c>
      <c r="AN155" s="21" t="str">
        <f>IFERROR(IF(B155="","",IF(AN154="","",COUNTIFS($D$12:$AH$12,1,D155:AH155,"&lt;&gt;")))+VLOOKUP(B155,'Katılımcı Bilgileri'!B:G,6,FALSE),"")</f>
        <v/>
      </c>
      <c r="AO155" s="21" t="str">
        <f t="shared" si="37"/>
        <v/>
      </c>
      <c r="AP155" s="21" t="str">
        <f t="shared" si="38"/>
        <v/>
      </c>
      <c r="AQ155" s="21" t="str">
        <f t="shared" si="39"/>
        <v/>
      </c>
      <c r="AR155" s="21" t="str">
        <f t="shared" si="40"/>
        <v/>
      </c>
      <c r="AS155" s="21" t="str">
        <f t="shared" si="41"/>
        <v/>
      </c>
      <c r="AT155" s="21" t="str">
        <f t="shared" si="42"/>
        <v/>
      </c>
      <c r="AU155" s="21" t="str">
        <f t="shared" si="43"/>
        <v/>
      </c>
      <c r="AV155" s="21" t="str">
        <f t="shared" si="44"/>
        <v/>
      </c>
      <c r="AW155" s="21" t="str">
        <f t="shared" si="45"/>
        <v/>
      </c>
    </row>
    <row r="156" spans="1:49" x14ac:dyDescent="0.25">
      <c r="A156" s="21">
        <v>143</v>
      </c>
      <c r="B156" s="22" t="str">
        <f>IFERROR(VLOOKUP(ROW()-13&amp;$V$8,'Katılımcı Bilgileri'!A:B,2,FALSE),"")</f>
        <v/>
      </c>
      <c r="C156" s="21" t="str">
        <f>IF(B156="","",VLOOKUP(A156&amp;$V$8,'Katılımcı Bilgileri'!A:C,3,FALSE))</f>
        <v/>
      </c>
      <c r="D156" s="23"/>
      <c r="E156" s="23"/>
      <c r="F156" s="23"/>
      <c r="G156" s="23"/>
      <c r="H156" s="23"/>
      <c r="I156" s="23"/>
      <c r="J156" s="23"/>
      <c r="K156" s="23"/>
      <c r="L156" s="23"/>
      <c r="M156" s="23"/>
      <c r="N156" s="23"/>
      <c r="O156" s="23"/>
      <c r="P156" s="23"/>
      <c r="Q156" s="23"/>
      <c r="R156" s="23"/>
      <c r="S156" s="23"/>
      <c r="T156" s="23"/>
      <c r="U156" s="23"/>
      <c r="V156" s="23"/>
      <c r="W156" s="23"/>
      <c r="X156" s="23"/>
      <c r="Y156" s="23"/>
      <c r="Z156" s="23"/>
      <c r="AA156" s="23"/>
      <c r="AB156" s="23"/>
      <c r="AC156" s="23"/>
      <c r="AD156" s="23"/>
      <c r="AE156" s="23"/>
      <c r="AF156" s="23"/>
      <c r="AG156" s="23"/>
      <c r="AH156" s="23"/>
      <c r="AI156" s="21" t="str">
        <f t="shared" si="33"/>
        <v/>
      </c>
      <c r="AJ156" s="21" t="str">
        <f t="shared" si="34"/>
        <v/>
      </c>
      <c r="AK156" s="21" t="str">
        <f t="shared" si="35"/>
        <v/>
      </c>
      <c r="AL156" s="21" t="str">
        <f t="shared" si="36"/>
        <v/>
      </c>
      <c r="AM156" s="21" t="str">
        <f>IFERROR(IF(B156="","",AJ156+AK156+VLOOKUP(B156,'Katılımcı Bilgileri'!B:F,5,FALSE)),0)</f>
        <v/>
      </c>
      <c r="AN156" s="21" t="str">
        <f>IFERROR(IF(B156="","",IF(AN155="","",COUNTIFS($D$12:$AH$12,1,D156:AH156,"&lt;&gt;")))+VLOOKUP(B156,'Katılımcı Bilgileri'!B:G,6,FALSE),"")</f>
        <v/>
      </c>
      <c r="AO156" s="21" t="str">
        <f t="shared" si="37"/>
        <v/>
      </c>
      <c r="AP156" s="21" t="str">
        <f t="shared" si="38"/>
        <v/>
      </c>
      <c r="AQ156" s="21" t="str">
        <f t="shared" si="39"/>
        <v/>
      </c>
      <c r="AR156" s="21" t="str">
        <f t="shared" si="40"/>
        <v/>
      </c>
      <c r="AS156" s="21" t="str">
        <f t="shared" si="41"/>
        <v/>
      </c>
      <c r="AT156" s="21" t="str">
        <f t="shared" si="42"/>
        <v/>
      </c>
      <c r="AU156" s="21" t="str">
        <f t="shared" si="43"/>
        <v/>
      </c>
      <c r="AV156" s="21" t="str">
        <f t="shared" si="44"/>
        <v/>
      </c>
      <c r="AW156" s="21" t="str">
        <f t="shared" si="45"/>
        <v/>
      </c>
    </row>
    <row r="157" spans="1:49" x14ac:dyDescent="0.25">
      <c r="A157" s="21">
        <v>144</v>
      </c>
      <c r="B157" s="22" t="str">
        <f>IFERROR(VLOOKUP(ROW()-13&amp;$V$8,'Katılımcı Bilgileri'!A:B,2,FALSE),"")</f>
        <v/>
      </c>
      <c r="C157" s="21" t="str">
        <f>IF(B157="","",VLOOKUP(A157&amp;$V$8,'Katılımcı Bilgileri'!A:C,3,FALSE))</f>
        <v/>
      </c>
      <c r="D157" s="23"/>
      <c r="E157" s="23"/>
      <c r="F157" s="23"/>
      <c r="G157" s="23"/>
      <c r="H157" s="23"/>
      <c r="I157" s="23"/>
      <c r="J157" s="23"/>
      <c r="K157" s="23"/>
      <c r="L157" s="23"/>
      <c r="M157" s="23"/>
      <c r="N157" s="23"/>
      <c r="O157" s="23"/>
      <c r="P157" s="23"/>
      <c r="Q157" s="23"/>
      <c r="R157" s="23"/>
      <c r="S157" s="23"/>
      <c r="T157" s="23"/>
      <c r="U157" s="23"/>
      <c r="V157" s="23"/>
      <c r="W157" s="23"/>
      <c r="X157" s="23"/>
      <c r="Y157" s="23"/>
      <c r="Z157" s="23"/>
      <c r="AA157" s="23"/>
      <c r="AB157" s="23"/>
      <c r="AC157" s="23"/>
      <c r="AD157" s="23"/>
      <c r="AE157" s="23"/>
      <c r="AF157" s="23"/>
      <c r="AG157" s="23"/>
      <c r="AH157" s="23"/>
      <c r="AI157" s="21" t="str">
        <f t="shared" si="33"/>
        <v/>
      </c>
      <c r="AJ157" s="21" t="str">
        <f t="shared" si="34"/>
        <v/>
      </c>
      <c r="AK157" s="21" t="str">
        <f t="shared" si="35"/>
        <v/>
      </c>
      <c r="AL157" s="21" t="str">
        <f t="shared" si="36"/>
        <v/>
      </c>
      <c r="AM157" s="21" t="str">
        <f>IFERROR(IF(B157="","",AJ157+AK157+VLOOKUP(B157,'Katılımcı Bilgileri'!B:F,5,FALSE)),0)</f>
        <v/>
      </c>
      <c r="AN157" s="21" t="str">
        <f>IFERROR(IF(B157="","",IF(AN156="","",COUNTIFS($D$12:$AH$12,1,D157:AH157,"&lt;&gt;")))+VLOOKUP(B157,'Katılımcı Bilgileri'!B:G,6,FALSE),"")</f>
        <v/>
      </c>
      <c r="AO157" s="21" t="str">
        <f t="shared" si="37"/>
        <v/>
      </c>
      <c r="AP157" s="21" t="str">
        <f t="shared" si="38"/>
        <v/>
      </c>
      <c r="AQ157" s="21" t="str">
        <f t="shared" si="39"/>
        <v/>
      </c>
      <c r="AR157" s="21" t="str">
        <f t="shared" si="40"/>
        <v/>
      </c>
      <c r="AS157" s="21" t="str">
        <f t="shared" si="41"/>
        <v/>
      </c>
      <c r="AT157" s="21" t="str">
        <f t="shared" si="42"/>
        <v/>
      </c>
      <c r="AU157" s="21" t="str">
        <f t="shared" si="43"/>
        <v/>
      </c>
      <c r="AV157" s="21" t="str">
        <f t="shared" si="44"/>
        <v/>
      </c>
      <c r="AW157" s="21" t="str">
        <f t="shared" si="45"/>
        <v/>
      </c>
    </row>
    <row r="158" spans="1:49" x14ac:dyDescent="0.25">
      <c r="A158" s="21">
        <v>145</v>
      </c>
      <c r="B158" s="22" t="str">
        <f>IFERROR(VLOOKUP(ROW()-13&amp;$V$8,'Katılımcı Bilgileri'!A:B,2,FALSE),"")</f>
        <v/>
      </c>
      <c r="C158" s="21" t="str">
        <f>IF(B158="","",VLOOKUP(A158&amp;$V$8,'Katılımcı Bilgileri'!A:C,3,FALSE))</f>
        <v/>
      </c>
      <c r="D158" s="23"/>
      <c r="E158" s="23"/>
      <c r="F158" s="23"/>
      <c r="G158" s="23"/>
      <c r="H158" s="23"/>
      <c r="I158" s="23"/>
      <c r="J158" s="23"/>
      <c r="K158" s="23"/>
      <c r="L158" s="23"/>
      <c r="M158" s="23"/>
      <c r="N158" s="23"/>
      <c r="O158" s="23"/>
      <c r="P158" s="23"/>
      <c r="Q158" s="23"/>
      <c r="R158" s="23"/>
      <c r="S158" s="23"/>
      <c r="T158" s="23"/>
      <c r="U158" s="23"/>
      <c r="V158" s="23"/>
      <c r="W158" s="23"/>
      <c r="X158" s="23"/>
      <c r="Y158" s="23"/>
      <c r="Z158" s="23"/>
      <c r="AA158" s="23"/>
      <c r="AB158" s="23"/>
      <c r="AC158" s="23"/>
      <c r="AD158" s="23"/>
      <c r="AE158" s="23"/>
      <c r="AF158" s="23"/>
      <c r="AG158" s="23"/>
      <c r="AH158" s="23"/>
      <c r="AI158" s="21" t="str">
        <f t="shared" si="33"/>
        <v/>
      </c>
      <c r="AJ158" s="21" t="str">
        <f t="shared" si="34"/>
        <v/>
      </c>
      <c r="AK158" s="21" t="str">
        <f t="shared" si="35"/>
        <v/>
      </c>
      <c r="AL158" s="21" t="str">
        <f t="shared" si="36"/>
        <v/>
      </c>
      <c r="AM158" s="21" t="str">
        <f>IFERROR(IF(B158="","",AJ158+AK158+VLOOKUP(B158,'Katılımcı Bilgileri'!B:F,5,FALSE)),0)</f>
        <v/>
      </c>
      <c r="AN158" s="21" t="str">
        <f>IFERROR(IF(B158="","",IF(AN157="","",COUNTIFS($D$12:$AH$12,1,D158:AH158,"&lt;&gt;")))+VLOOKUP(B158,'Katılımcı Bilgileri'!B:G,6,FALSE),"")</f>
        <v/>
      </c>
      <c r="AO158" s="21" t="str">
        <f t="shared" si="37"/>
        <v/>
      </c>
      <c r="AP158" s="21" t="str">
        <f t="shared" si="38"/>
        <v/>
      </c>
      <c r="AQ158" s="21" t="str">
        <f t="shared" si="39"/>
        <v/>
      </c>
      <c r="AR158" s="21" t="str">
        <f t="shared" si="40"/>
        <v/>
      </c>
      <c r="AS158" s="21" t="str">
        <f t="shared" si="41"/>
        <v/>
      </c>
      <c r="AT158" s="21" t="str">
        <f t="shared" si="42"/>
        <v/>
      </c>
      <c r="AU158" s="21" t="str">
        <f t="shared" si="43"/>
        <v/>
      </c>
      <c r="AV158" s="21" t="str">
        <f t="shared" si="44"/>
        <v/>
      </c>
      <c r="AW158" s="21" t="str">
        <f t="shared" si="45"/>
        <v/>
      </c>
    </row>
    <row r="159" spans="1:49" x14ac:dyDescent="0.25">
      <c r="A159" s="21">
        <v>146</v>
      </c>
      <c r="B159" s="22" t="str">
        <f>IFERROR(VLOOKUP(ROW()-13&amp;$V$8,'Katılımcı Bilgileri'!A:B,2,FALSE),"")</f>
        <v/>
      </c>
      <c r="C159" s="21" t="str">
        <f>IF(B159="","",VLOOKUP(A159&amp;$V$8,'Katılımcı Bilgileri'!A:C,3,FALSE))</f>
        <v/>
      </c>
      <c r="D159" s="23"/>
      <c r="E159" s="23"/>
      <c r="F159" s="23"/>
      <c r="G159" s="23"/>
      <c r="H159" s="23"/>
      <c r="I159" s="23"/>
      <c r="J159" s="23"/>
      <c r="K159" s="23"/>
      <c r="L159" s="23"/>
      <c r="M159" s="23"/>
      <c r="N159" s="23"/>
      <c r="O159" s="23"/>
      <c r="P159" s="23"/>
      <c r="Q159" s="23"/>
      <c r="R159" s="23"/>
      <c r="S159" s="23"/>
      <c r="T159" s="23"/>
      <c r="U159" s="23"/>
      <c r="V159" s="23"/>
      <c r="W159" s="23"/>
      <c r="X159" s="23"/>
      <c r="Y159" s="23"/>
      <c r="Z159" s="23"/>
      <c r="AA159" s="23"/>
      <c r="AB159" s="23"/>
      <c r="AC159" s="23"/>
      <c r="AD159" s="23"/>
      <c r="AE159" s="23"/>
      <c r="AF159" s="23"/>
      <c r="AG159" s="23"/>
      <c r="AH159" s="23"/>
      <c r="AI159" s="21" t="str">
        <f t="shared" si="33"/>
        <v/>
      </c>
      <c r="AJ159" s="21" t="str">
        <f t="shared" si="34"/>
        <v/>
      </c>
      <c r="AK159" s="21" t="str">
        <f t="shared" si="35"/>
        <v/>
      </c>
      <c r="AL159" s="21" t="str">
        <f t="shared" si="36"/>
        <v/>
      </c>
      <c r="AM159" s="21" t="str">
        <f>IFERROR(IF(B159="","",AJ159+AK159+VLOOKUP(B159,'Katılımcı Bilgileri'!B:F,5,FALSE)),0)</f>
        <v/>
      </c>
      <c r="AN159" s="21" t="str">
        <f>IFERROR(IF(B159="","",IF(AN158="","",COUNTIFS($D$12:$AH$12,1,D159:AH159,"&lt;&gt;")))+VLOOKUP(B159,'Katılımcı Bilgileri'!B:G,6,FALSE),"")</f>
        <v/>
      </c>
      <c r="AO159" s="21" t="str">
        <f t="shared" si="37"/>
        <v/>
      </c>
      <c r="AP159" s="21" t="str">
        <f t="shared" si="38"/>
        <v/>
      </c>
      <c r="AQ159" s="21" t="str">
        <f t="shared" si="39"/>
        <v/>
      </c>
      <c r="AR159" s="21" t="str">
        <f t="shared" si="40"/>
        <v/>
      </c>
      <c r="AS159" s="21" t="str">
        <f t="shared" si="41"/>
        <v/>
      </c>
      <c r="AT159" s="21" t="str">
        <f t="shared" si="42"/>
        <v/>
      </c>
      <c r="AU159" s="21" t="str">
        <f t="shared" si="43"/>
        <v/>
      </c>
      <c r="AV159" s="21" t="str">
        <f t="shared" si="44"/>
        <v/>
      </c>
      <c r="AW159" s="21" t="str">
        <f t="shared" si="45"/>
        <v/>
      </c>
    </row>
    <row r="160" spans="1:49" x14ac:dyDescent="0.25">
      <c r="A160" s="21">
        <v>147</v>
      </c>
      <c r="B160" s="22" t="str">
        <f>IFERROR(VLOOKUP(ROW()-13&amp;$V$8,'Katılımcı Bilgileri'!A:B,2,FALSE),"")</f>
        <v/>
      </c>
      <c r="C160" s="21" t="str">
        <f>IF(B160="","",VLOOKUP(A160&amp;$V$8,'Katılımcı Bilgileri'!A:C,3,FALSE))</f>
        <v/>
      </c>
      <c r="D160" s="23"/>
      <c r="E160" s="23"/>
      <c r="F160" s="23"/>
      <c r="G160" s="23"/>
      <c r="H160" s="23"/>
      <c r="I160" s="23"/>
      <c r="J160" s="23"/>
      <c r="K160" s="23"/>
      <c r="L160" s="23"/>
      <c r="M160" s="23"/>
      <c r="N160" s="23"/>
      <c r="O160" s="23"/>
      <c r="P160" s="23"/>
      <c r="Q160" s="23"/>
      <c r="R160" s="23"/>
      <c r="S160" s="23"/>
      <c r="T160" s="23"/>
      <c r="U160" s="23"/>
      <c r="V160" s="23"/>
      <c r="W160" s="23"/>
      <c r="X160" s="23"/>
      <c r="Y160" s="23"/>
      <c r="Z160" s="23"/>
      <c r="AA160" s="23"/>
      <c r="AB160" s="23"/>
      <c r="AC160" s="23"/>
      <c r="AD160" s="23"/>
      <c r="AE160" s="23"/>
      <c r="AF160" s="23"/>
      <c r="AG160" s="23"/>
      <c r="AH160" s="23"/>
      <c r="AI160" s="21" t="str">
        <f t="shared" si="33"/>
        <v/>
      </c>
      <c r="AJ160" s="21" t="str">
        <f t="shared" si="34"/>
        <v/>
      </c>
      <c r="AK160" s="21" t="str">
        <f t="shared" si="35"/>
        <v/>
      </c>
      <c r="AL160" s="21" t="str">
        <f t="shared" si="36"/>
        <v/>
      </c>
      <c r="AM160" s="21" t="str">
        <f>IFERROR(IF(B160="","",AJ160+AK160+VLOOKUP(B160,'Katılımcı Bilgileri'!B:F,5,FALSE)),0)</f>
        <v/>
      </c>
      <c r="AN160" s="21" t="str">
        <f>IFERROR(IF(B160="","",IF(AN159="","",COUNTIFS($D$12:$AH$12,1,D160:AH160,"&lt;&gt;")))+VLOOKUP(B160,'Katılımcı Bilgileri'!B:G,6,FALSE),"")</f>
        <v/>
      </c>
      <c r="AO160" s="21" t="str">
        <f t="shared" si="37"/>
        <v/>
      </c>
      <c r="AP160" s="21" t="str">
        <f t="shared" si="38"/>
        <v/>
      </c>
      <c r="AQ160" s="21" t="str">
        <f t="shared" si="39"/>
        <v/>
      </c>
      <c r="AR160" s="21" t="str">
        <f t="shared" si="40"/>
        <v/>
      </c>
      <c r="AS160" s="21" t="str">
        <f t="shared" si="41"/>
        <v/>
      </c>
      <c r="AT160" s="21" t="str">
        <f t="shared" si="42"/>
        <v/>
      </c>
      <c r="AU160" s="21" t="str">
        <f t="shared" si="43"/>
        <v/>
      </c>
      <c r="AV160" s="21" t="str">
        <f t="shared" si="44"/>
        <v/>
      </c>
      <c r="AW160" s="21" t="str">
        <f t="shared" si="45"/>
        <v/>
      </c>
    </row>
    <row r="161" spans="1:49" x14ac:dyDescent="0.25">
      <c r="A161" s="21">
        <v>148</v>
      </c>
      <c r="B161" s="22" t="str">
        <f>IFERROR(VLOOKUP(ROW()-13&amp;$V$8,'Katılımcı Bilgileri'!A:B,2,FALSE),"")</f>
        <v/>
      </c>
      <c r="C161" s="21" t="str">
        <f>IF(B161="","",VLOOKUP(A161&amp;$V$8,'Katılımcı Bilgileri'!A:C,3,FALSE))</f>
        <v/>
      </c>
      <c r="D161" s="23"/>
      <c r="E161" s="23"/>
      <c r="F161" s="23"/>
      <c r="G161" s="23"/>
      <c r="H161" s="23"/>
      <c r="I161" s="23"/>
      <c r="J161" s="23"/>
      <c r="K161" s="23"/>
      <c r="L161" s="23"/>
      <c r="M161" s="23"/>
      <c r="N161" s="23"/>
      <c r="O161" s="23"/>
      <c r="P161" s="23"/>
      <c r="Q161" s="23"/>
      <c r="R161" s="23"/>
      <c r="S161" s="23"/>
      <c r="T161" s="23"/>
      <c r="U161" s="23"/>
      <c r="V161" s="23"/>
      <c r="W161" s="23"/>
      <c r="X161" s="23"/>
      <c r="Y161" s="23"/>
      <c r="Z161" s="23"/>
      <c r="AA161" s="23"/>
      <c r="AB161" s="23"/>
      <c r="AC161" s="23"/>
      <c r="AD161" s="23"/>
      <c r="AE161" s="23"/>
      <c r="AF161" s="23"/>
      <c r="AG161" s="23"/>
      <c r="AH161" s="23"/>
      <c r="AI161" s="21" t="str">
        <f t="shared" si="33"/>
        <v/>
      </c>
      <c r="AJ161" s="21" t="str">
        <f t="shared" si="34"/>
        <v/>
      </c>
      <c r="AK161" s="21" t="str">
        <f t="shared" si="35"/>
        <v/>
      </c>
      <c r="AL161" s="21" t="str">
        <f t="shared" si="36"/>
        <v/>
      </c>
      <c r="AM161" s="21" t="str">
        <f>IFERROR(IF(B161="","",AJ161+AK161+VLOOKUP(B161,'Katılımcı Bilgileri'!B:F,5,FALSE)),0)</f>
        <v/>
      </c>
      <c r="AN161" s="21" t="str">
        <f>IFERROR(IF(B161="","",IF(AN160="","",COUNTIFS($D$12:$AH$12,1,D161:AH161,"&lt;&gt;")))+VLOOKUP(B161,'Katılımcı Bilgileri'!B:G,6,FALSE),"")</f>
        <v/>
      </c>
      <c r="AO161" s="21" t="str">
        <f t="shared" si="37"/>
        <v/>
      </c>
      <c r="AP161" s="21" t="str">
        <f t="shared" si="38"/>
        <v/>
      </c>
      <c r="AQ161" s="21" t="str">
        <f t="shared" si="39"/>
        <v/>
      </c>
      <c r="AR161" s="21" t="str">
        <f t="shared" si="40"/>
        <v/>
      </c>
      <c r="AS161" s="21" t="str">
        <f t="shared" si="41"/>
        <v/>
      </c>
      <c r="AT161" s="21" t="str">
        <f t="shared" si="42"/>
        <v/>
      </c>
      <c r="AU161" s="21" t="str">
        <f t="shared" si="43"/>
        <v/>
      </c>
      <c r="AV161" s="21" t="str">
        <f t="shared" si="44"/>
        <v/>
      </c>
      <c r="AW161" s="21" t="str">
        <f t="shared" si="45"/>
        <v/>
      </c>
    </row>
    <row r="162" spans="1:49" x14ac:dyDescent="0.25">
      <c r="A162" s="21">
        <v>149</v>
      </c>
      <c r="B162" s="22" t="str">
        <f>IFERROR(VLOOKUP(ROW()-13&amp;$V$8,'Katılımcı Bilgileri'!A:B,2,FALSE),"")</f>
        <v/>
      </c>
      <c r="C162" s="21" t="str">
        <f>IF(B162="","",VLOOKUP(A162&amp;$V$8,'Katılımcı Bilgileri'!A:C,3,FALSE))</f>
        <v/>
      </c>
      <c r="D162" s="23"/>
      <c r="E162" s="23"/>
      <c r="F162" s="23"/>
      <c r="G162" s="23"/>
      <c r="H162" s="23"/>
      <c r="I162" s="23"/>
      <c r="J162" s="23"/>
      <c r="K162" s="23"/>
      <c r="L162" s="23"/>
      <c r="M162" s="23"/>
      <c r="N162" s="23"/>
      <c r="O162" s="23"/>
      <c r="P162" s="23"/>
      <c r="Q162" s="23"/>
      <c r="R162" s="23"/>
      <c r="S162" s="23"/>
      <c r="T162" s="23"/>
      <c r="U162" s="23"/>
      <c r="V162" s="23"/>
      <c r="W162" s="23"/>
      <c r="X162" s="23"/>
      <c r="Y162" s="23"/>
      <c r="Z162" s="23"/>
      <c r="AA162" s="23"/>
      <c r="AB162" s="23"/>
      <c r="AC162" s="23"/>
      <c r="AD162" s="23"/>
      <c r="AE162" s="23"/>
      <c r="AF162" s="23"/>
      <c r="AG162" s="23"/>
      <c r="AH162" s="23"/>
      <c r="AI162" s="21" t="str">
        <f t="shared" si="33"/>
        <v/>
      </c>
      <c r="AJ162" s="21" t="str">
        <f t="shared" si="34"/>
        <v/>
      </c>
      <c r="AK162" s="21" t="str">
        <f t="shared" si="35"/>
        <v/>
      </c>
      <c r="AL162" s="21" t="str">
        <f t="shared" si="36"/>
        <v/>
      </c>
      <c r="AM162" s="21" t="str">
        <f>IFERROR(IF(B162="","",AJ162+AK162+VLOOKUP(B162,'Katılımcı Bilgileri'!B:F,5,FALSE)),0)</f>
        <v/>
      </c>
      <c r="AN162" s="21" t="str">
        <f>IFERROR(IF(B162="","",IF(AN161="","",COUNTIFS($D$12:$AH$12,1,D162:AH162,"&lt;&gt;")))+VLOOKUP(B162,'Katılımcı Bilgileri'!B:G,6,FALSE),"")</f>
        <v/>
      </c>
      <c r="AO162" s="21" t="str">
        <f t="shared" si="37"/>
        <v/>
      </c>
      <c r="AP162" s="21" t="str">
        <f t="shared" si="38"/>
        <v/>
      </c>
      <c r="AQ162" s="21" t="str">
        <f t="shared" si="39"/>
        <v/>
      </c>
      <c r="AR162" s="21" t="str">
        <f t="shared" si="40"/>
        <v/>
      </c>
      <c r="AS162" s="21" t="str">
        <f t="shared" si="41"/>
        <v/>
      </c>
      <c r="AT162" s="21" t="str">
        <f t="shared" si="42"/>
        <v/>
      </c>
      <c r="AU162" s="21" t="str">
        <f t="shared" si="43"/>
        <v/>
      </c>
      <c r="AV162" s="21" t="str">
        <f t="shared" si="44"/>
        <v/>
      </c>
      <c r="AW162" s="21" t="str">
        <f t="shared" si="45"/>
        <v/>
      </c>
    </row>
    <row r="163" spans="1:49" x14ac:dyDescent="0.25">
      <c r="A163" s="21">
        <v>150</v>
      </c>
      <c r="B163" s="22" t="str">
        <f>IFERROR(VLOOKUP(ROW()-13&amp;$V$8,'Katılımcı Bilgileri'!A:B,2,FALSE),"")</f>
        <v/>
      </c>
      <c r="C163" s="21" t="str">
        <f>IF(B163="","",VLOOKUP(A163&amp;$V$8,'Katılımcı Bilgileri'!A:C,3,FALSE))</f>
        <v/>
      </c>
      <c r="D163" s="23"/>
      <c r="E163" s="23"/>
      <c r="F163" s="23"/>
      <c r="G163" s="23"/>
      <c r="H163" s="23"/>
      <c r="I163" s="23"/>
      <c r="J163" s="23"/>
      <c r="K163" s="23"/>
      <c r="L163" s="23"/>
      <c r="M163" s="23"/>
      <c r="N163" s="23"/>
      <c r="O163" s="23"/>
      <c r="P163" s="23"/>
      <c r="Q163" s="23"/>
      <c r="R163" s="23"/>
      <c r="S163" s="23"/>
      <c r="T163" s="23"/>
      <c r="U163" s="23"/>
      <c r="V163" s="23"/>
      <c r="W163" s="23"/>
      <c r="X163" s="23"/>
      <c r="Y163" s="23"/>
      <c r="Z163" s="23"/>
      <c r="AA163" s="23"/>
      <c r="AB163" s="23"/>
      <c r="AC163" s="23"/>
      <c r="AD163" s="23"/>
      <c r="AE163" s="23"/>
      <c r="AF163" s="23"/>
      <c r="AG163" s="23"/>
      <c r="AH163" s="23"/>
      <c r="AI163" s="21" t="str">
        <f t="shared" si="33"/>
        <v/>
      </c>
      <c r="AJ163" s="21" t="str">
        <f t="shared" si="34"/>
        <v/>
      </c>
      <c r="AK163" s="21" t="str">
        <f t="shared" si="35"/>
        <v/>
      </c>
      <c r="AL163" s="21" t="str">
        <f t="shared" si="36"/>
        <v/>
      </c>
      <c r="AM163" s="21" t="str">
        <f>IFERROR(IF(B163="","",AJ163+AK163+VLOOKUP(B163,'Katılımcı Bilgileri'!B:F,5,FALSE)),0)</f>
        <v/>
      </c>
      <c r="AN163" s="21" t="str">
        <f>IFERROR(IF(B163="","",IF(AN162="","",COUNTIFS($D$12:$AH$12,1,D163:AH163,"&lt;&gt;")))+VLOOKUP(B163,'Katılımcı Bilgileri'!B:G,6,FALSE),"")</f>
        <v/>
      </c>
      <c r="AO163" s="21" t="str">
        <f t="shared" si="37"/>
        <v/>
      </c>
      <c r="AP163" s="21" t="str">
        <f t="shared" si="38"/>
        <v/>
      </c>
      <c r="AQ163" s="21" t="str">
        <f t="shared" si="39"/>
        <v/>
      </c>
      <c r="AR163" s="21" t="str">
        <f t="shared" si="40"/>
        <v/>
      </c>
      <c r="AS163" s="21" t="str">
        <f t="shared" si="41"/>
        <v/>
      </c>
      <c r="AT163" s="21" t="str">
        <f t="shared" si="42"/>
        <v/>
      </c>
      <c r="AU163" s="21" t="str">
        <f t="shared" si="43"/>
        <v/>
      </c>
      <c r="AV163" s="21" t="str">
        <f t="shared" si="44"/>
        <v/>
      </c>
      <c r="AW163" s="21" t="str">
        <f t="shared" si="45"/>
        <v/>
      </c>
    </row>
    <row r="164" spans="1:49" x14ac:dyDescent="0.25">
      <c r="A164" s="21">
        <v>151</v>
      </c>
      <c r="B164" s="22" t="str">
        <f>IFERROR(VLOOKUP(ROW()-13&amp;$V$8,'Katılımcı Bilgileri'!A:B,2,FALSE),"")</f>
        <v/>
      </c>
      <c r="C164" s="21" t="str">
        <f>IF(B164="","",VLOOKUP(A164&amp;$V$8,'Katılımcı Bilgileri'!A:C,3,FALSE))</f>
        <v/>
      </c>
      <c r="D164" s="23"/>
      <c r="E164" s="23"/>
      <c r="F164" s="23"/>
      <c r="G164" s="23"/>
      <c r="H164" s="23"/>
      <c r="I164" s="23"/>
      <c r="J164" s="23"/>
      <c r="K164" s="23"/>
      <c r="L164" s="23"/>
      <c r="M164" s="23"/>
      <c r="N164" s="23"/>
      <c r="O164" s="23"/>
      <c r="P164" s="23"/>
      <c r="Q164" s="23"/>
      <c r="R164" s="23"/>
      <c r="S164" s="23"/>
      <c r="T164" s="23"/>
      <c r="U164" s="23"/>
      <c r="V164" s="23"/>
      <c r="W164" s="23"/>
      <c r="X164" s="23"/>
      <c r="Y164" s="23"/>
      <c r="Z164" s="23"/>
      <c r="AA164" s="23"/>
      <c r="AB164" s="23"/>
      <c r="AC164" s="23"/>
      <c r="AD164" s="23"/>
      <c r="AE164" s="23"/>
      <c r="AF164" s="23"/>
      <c r="AG164" s="23"/>
      <c r="AH164" s="23"/>
      <c r="AI164" s="21" t="str">
        <f t="shared" si="33"/>
        <v/>
      </c>
      <c r="AJ164" s="21" t="str">
        <f t="shared" si="34"/>
        <v/>
      </c>
      <c r="AK164" s="21" t="str">
        <f t="shared" si="35"/>
        <v/>
      </c>
      <c r="AL164" s="21" t="str">
        <f t="shared" si="36"/>
        <v/>
      </c>
      <c r="AM164" s="21" t="str">
        <f>IFERROR(IF(B164="","",AJ164+AK164+VLOOKUP(B164,'Katılımcı Bilgileri'!B:F,5,FALSE)),0)</f>
        <v/>
      </c>
      <c r="AN164" s="21" t="str">
        <f>IFERROR(IF(B164="","",IF(AN163="","",COUNTIFS($D$12:$AH$12,1,D164:AH164,"&lt;&gt;")))+VLOOKUP(B164,'Katılımcı Bilgileri'!B:G,6,FALSE),"")</f>
        <v/>
      </c>
      <c r="AO164" s="21" t="str">
        <f t="shared" si="37"/>
        <v/>
      </c>
      <c r="AP164" s="21" t="str">
        <f t="shared" si="38"/>
        <v/>
      </c>
      <c r="AQ164" s="21" t="str">
        <f t="shared" si="39"/>
        <v/>
      </c>
      <c r="AR164" s="21" t="str">
        <f t="shared" si="40"/>
        <v/>
      </c>
      <c r="AS164" s="21" t="str">
        <f t="shared" si="41"/>
        <v/>
      </c>
      <c r="AT164" s="21" t="str">
        <f t="shared" si="42"/>
        <v/>
      </c>
      <c r="AU164" s="21" t="str">
        <f t="shared" si="43"/>
        <v/>
      </c>
      <c r="AV164" s="21" t="str">
        <f t="shared" si="44"/>
        <v/>
      </c>
      <c r="AW164" s="21" t="str">
        <f t="shared" si="45"/>
        <v/>
      </c>
    </row>
    <row r="165" spans="1:49" x14ac:dyDescent="0.25">
      <c r="A165" s="21">
        <v>152</v>
      </c>
      <c r="B165" s="22" t="str">
        <f>IFERROR(VLOOKUP(ROW()-13&amp;$V$8,'Katılımcı Bilgileri'!A:B,2,FALSE),"")</f>
        <v/>
      </c>
      <c r="C165" s="21" t="str">
        <f>IF(B165="","",VLOOKUP(A165&amp;$V$8,'Katılımcı Bilgileri'!A:C,3,FALSE))</f>
        <v/>
      </c>
      <c r="D165" s="23"/>
      <c r="E165" s="23"/>
      <c r="F165" s="23"/>
      <c r="G165" s="23"/>
      <c r="H165" s="23"/>
      <c r="I165" s="23"/>
      <c r="J165" s="23"/>
      <c r="K165" s="23"/>
      <c r="L165" s="23"/>
      <c r="M165" s="23"/>
      <c r="N165" s="23"/>
      <c r="O165" s="23"/>
      <c r="P165" s="23"/>
      <c r="Q165" s="23"/>
      <c r="R165" s="23"/>
      <c r="S165" s="23"/>
      <c r="T165" s="23"/>
      <c r="U165" s="23"/>
      <c r="V165" s="23"/>
      <c r="W165" s="23"/>
      <c r="X165" s="23"/>
      <c r="Y165" s="23"/>
      <c r="Z165" s="23"/>
      <c r="AA165" s="23"/>
      <c r="AB165" s="23"/>
      <c r="AC165" s="23"/>
      <c r="AD165" s="23"/>
      <c r="AE165" s="23"/>
      <c r="AF165" s="23"/>
      <c r="AG165" s="23"/>
      <c r="AH165" s="23"/>
      <c r="AI165" s="21" t="str">
        <f t="shared" si="33"/>
        <v/>
      </c>
      <c r="AJ165" s="21" t="str">
        <f t="shared" si="34"/>
        <v/>
      </c>
      <c r="AK165" s="21" t="str">
        <f t="shared" si="35"/>
        <v/>
      </c>
      <c r="AL165" s="21" t="str">
        <f t="shared" si="36"/>
        <v/>
      </c>
      <c r="AM165" s="21" t="str">
        <f>IFERROR(IF(B165="","",AJ165+AK165+VLOOKUP(B165,'Katılımcı Bilgileri'!B:F,5,FALSE)),0)</f>
        <v/>
      </c>
      <c r="AN165" s="21" t="str">
        <f>IFERROR(IF(B165="","",IF(AN164="","",COUNTIFS($D$12:$AH$12,1,D165:AH165,"&lt;&gt;")))+VLOOKUP(B165,'Katılımcı Bilgileri'!B:G,6,FALSE),"")</f>
        <v/>
      </c>
      <c r="AO165" s="21" t="str">
        <f t="shared" si="37"/>
        <v/>
      </c>
      <c r="AP165" s="21" t="str">
        <f t="shared" si="38"/>
        <v/>
      </c>
      <c r="AQ165" s="21" t="str">
        <f t="shared" si="39"/>
        <v/>
      </c>
      <c r="AR165" s="21" t="str">
        <f t="shared" si="40"/>
        <v/>
      </c>
      <c r="AS165" s="21" t="str">
        <f t="shared" si="41"/>
        <v/>
      </c>
      <c r="AT165" s="21" t="str">
        <f t="shared" si="42"/>
        <v/>
      </c>
      <c r="AU165" s="21" t="str">
        <f t="shared" si="43"/>
        <v/>
      </c>
      <c r="AV165" s="21" t="str">
        <f t="shared" si="44"/>
        <v/>
      </c>
      <c r="AW165" s="21" t="str">
        <f t="shared" si="45"/>
        <v/>
      </c>
    </row>
    <row r="166" spans="1:49" x14ac:dyDescent="0.25">
      <c r="A166" s="21">
        <v>153</v>
      </c>
      <c r="B166" s="22" t="str">
        <f>IFERROR(VLOOKUP(ROW()-13&amp;$V$8,'Katılımcı Bilgileri'!A:B,2,FALSE),"")</f>
        <v/>
      </c>
      <c r="C166" s="21" t="str">
        <f>IF(B166="","",VLOOKUP(A166&amp;$V$8,'Katılımcı Bilgileri'!A:C,3,FALSE))</f>
        <v/>
      </c>
      <c r="D166" s="23"/>
      <c r="E166" s="23"/>
      <c r="F166" s="23"/>
      <c r="G166" s="23"/>
      <c r="H166" s="23"/>
      <c r="I166" s="23"/>
      <c r="J166" s="23"/>
      <c r="K166" s="23"/>
      <c r="L166" s="23"/>
      <c r="M166" s="23"/>
      <c r="N166" s="23"/>
      <c r="O166" s="23"/>
      <c r="P166" s="23"/>
      <c r="Q166" s="23"/>
      <c r="R166" s="23"/>
      <c r="S166" s="23"/>
      <c r="T166" s="23"/>
      <c r="U166" s="23"/>
      <c r="V166" s="23"/>
      <c r="W166" s="23"/>
      <c r="X166" s="23"/>
      <c r="Y166" s="23"/>
      <c r="Z166" s="23"/>
      <c r="AA166" s="23"/>
      <c r="AB166" s="23"/>
      <c r="AC166" s="23"/>
      <c r="AD166" s="23"/>
      <c r="AE166" s="23"/>
      <c r="AF166" s="23"/>
      <c r="AG166" s="23"/>
      <c r="AH166" s="23"/>
      <c r="AI166" s="21" t="str">
        <f t="shared" si="33"/>
        <v/>
      </c>
      <c r="AJ166" s="21" t="str">
        <f t="shared" si="34"/>
        <v/>
      </c>
      <c r="AK166" s="21" t="str">
        <f t="shared" si="35"/>
        <v/>
      </c>
      <c r="AL166" s="21" t="str">
        <f t="shared" si="36"/>
        <v/>
      </c>
      <c r="AM166" s="21" t="str">
        <f>IFERROR(IF(B166="","",AJ166+AK166+VLOOKUP(B166,'Katılımcı Bilgileri'!B:F,5,FALSE)),0)</f>
        <v/>
      </c>
      <c r="AN166" s="21" t="str">
        <f>IFERROR(IF(B166="","",IF(AN165="","",COUNTIFS($D$12:$AH$12,1,D166:AH166,"&lt;&gt;")))+VLOOKUP(B166,'Katılımcı Bilgileri'!B:G,6,FALSE),"")</f>
        <v/>
      </c>
      <c r="AO166" s="21" t="str">
        <f t="shared" si="37"/>
        <v/>
      </c>
      <c r="AP166" s="21" t="str">
        <f t="shared" si="38"/>
        <v/>
      </c>
      <c r="AQ166" s="21" t="str">
        <f t="shared" si="39"/>
        <v/>
      </c>
      <c r="AR166" s="21" t="str">
        <f t="shared" si="40"/>
        <v/>
      </c>
      <c r="AS166" s="21" t="str">
        <f t="shared" si="41"/>
        <v/>
      </c>
      <c r="AT166" s="21" t="str">
        <f t="shared" si="42"/>
        <v/>
      </c>
      <c r="AU166" s="21" t="str">
        <f t="shared" si="43"/>
        <v/>
      </c>
      <c r="AV166" s="21" t="str">
        <f t="shared" si="44"/>
        <v/>
      </c>
      <c r="AW166" s="21" t="str">
        <f t="shared" si="45"/>
        <v/>
      </c>
    </row>
    <row r="167" spans="1:49" x14ac:dyDescent="0.25">
      <c r="A167" s="21">
        <v>154</v>
      </c>
      <c r="B167" s="22" t="str">
        <f>IFERROR(VLOOKUP(ROW()-13&amp;$V$8,'Katılımcı Bilgileri'!A:B,2,FALSE),"")</f>
        <v/>
      </c>
      <c r="C167" s="21" t="str">
        <f>IF(B167="","",VLOOKUP(A167&amp;$V$8,'Katılımcı Bilgileri'!A:C,3,FALSE))</f>
        <v/>
      </c>
      <c r="D167" s="23"/>
      <c r="E167" s="23"/>
      <c r="F167" s="23"/>
      <c r="G167" s="23"/>
      <c r="H167" s="23"/>
      <c r="I167" s="23"/>
      <c r="J167" s="23"/>
      <c r="K167" s="23"/>
      <c r="L167" s="23"/>
      <c r="M167" s="23"/>
      <c r="N167" s="23"/>
      <c r="O167" s="23"/>
      <c r="P167" s="23"/>
      <c r="Q167" s="23"/>
      <c r="R167" s="23"/>
      <c r="S167" s="23"/>
      <c r="T167" s="23"/>
      <c r="U167" s="23"/>
      <c r="V167" s="23"/>
      <c r="W167" s="23"/>
      <c r="X167" s="23"/>
      <c r="Y167" s="23"/>
      <c r="Z167" s="23"/>
      <c r="AA167" s="23"/>
      <c r="AB167" s="23"/>
      <c r="AC167" s="23"/>
      <c r="AD167" s="23"/>
      <c r="AE167" s="23"/>
      <c r="AF167" s="23"/>
      <c r="AG167" s="23"/>
      <c r="AH167" s="23"/>
      <c r="AI167" s="21" t="str">
        <f t="shared" si="33"/>
        <v/>
      </c>
      <c r="AJ167" s="21" t="str">
        <f t="shared" si="34"/>
        <v/>
      </c>
      <c r="AK167" s="21" t="str">
        <f t="shared" si="35"/>
        <v/>
      </c>
      <c r="AL167" s="21" t="str">
        <f t="shared" si="36"/>
        <v/>
      </c>
      <c r="AM167" s="21" t="str">
        <f>IFERROR(IF(B167="","",AJ167+AK167+VLOOKUP(B167,'Katılımcı Bilgileri'!B:F,5,FALSE)),0)</f>
        <v/>
      </c>
      <c r="AN167" s="21" t="str">
        <f>IFERROR(IF(B167="","",IF(AN166="","",COUNTIFS($D$12:$AH$12,1,D167:AH167,"&lt;&gt;")))+VLOOKUP(B167,'Katılımcı Bilgileri'!B:G,6,FALSE),"")</f>
        <v/>
      </c>
      <c r="AO167" s="21" t="str">
        <f t="shared" si="37"/>
        <v/>
      </c>
      <c r="AP167" s="21" t="str">
        <f t="shared" si="38"/>
        <v/>
      </c>
      <c r="AQ167" s="21" t="str">
        <f t="shared" si="39"/>
        <v/>
      </c>
      <c r="AR167" s="21" t="str">
        <f t="shared" si="40"/>
        <v/>
      </c>
      <c r="AS167" s="21" t="str">
        <f t="shared" si="41"/>
        <v/>
      </c>
      <c r="AT167" s="21" t="str">
        <f t="shared" si="42"/>
        <v/>
      </c>
      <c r="AU167" s="21" t="str">
        <f t="shared" si="43"/>
        <v/>
      </c>
      <c r="AV167" s="21" t="str">
        <f t="shared" si="44"/>
        <v/>
      </c>
      <c r="AW167" s="21" t="str">
        <f t="shared" si="45"/>
        <v/>
      </c>
    </row>
    <row r="168" spans="1:49" x14ac:dyDescent="0.25">
      <c r="A168" s="21">
        <v>155</v>
      </c>
      <c r="B168" s="22" t="str">
        <f>IFERROR(VLOOKUP(ROW()-13&amp;$V$8,'Katılımcı Bilgileri'!A:B,2,FALSE),"")</f>
        <v/>
      </c>
      <c r="C168" s="21" t="str">
        <f>IF(B168="","",VLOOKUP(A168&amp;$V$8,'Katılımcı Bilgileri'!A:C,3,FALSE))</f>
        <v/>
      </c>
      <c r="D168" s="23"/>
      <c r="E168" s="23"/>
      <c r="F168" s="23"/>
      <c r="G168" s="23"/>
      <c r="H168" s="23"/>
      <c r="I168" s="23"/>
      <c r="J168" s="23"/>
      <c r="K168" s="23"/>
      <c r="L168" s="23"/>
      <c r="M168" s="23"/>
      <c r="N168" s="23"/>
      <c r="O168" s="23"/>
      <c r="P168" s="23"/>
      <c r="Q168" s="23"/>
      <c r="R168" s="23"/>
      <c r="S168" s="23"/>
      <c r="T168" s="23"/>
      <c r="U168" s="23"/>
      <c r="V168" s="23"/>
      <c r="W168" s="23"/>
      <c r="X168" s="23"/>
      <c r="Y168" s="23"/>
      <c r="Z168" s="23"/>
      <c r="AA168" s="23"/>
      <c r="AB168" s="23"/>
      <c r="AC168" s="23"/>
      <c r="AD168" s="23"/>
      <c r="AE168" s="23"/>
      <c r="AF168" s="23"/>
      <c r="AG168" s="23"/>
      <c r="AH168" s="23"/>
      <c r="AI168" s="21" t="str">
        <f t="shared" si="33"/>
        <v/>
      </c>
      <c r="AJ168" s="21" t="str">
        <f t="shared" si="34"/>
        <v/>
      </c>
      <c r="AK168" s="21" t="str">
        <f t="shared" si="35"/>
        <v/>
      </c>
      <c r="AL168" s="21" t="str">
        <f t="shared" si="36"/>
        <v/>
      </c>
      <c r="AM168" s="21" t="str">
        <f>IFERROR(IF(B168="","",AJ168+AK168+VLOOKUP(B168,'Katılımcı Bilgileri'!B:F,5,FALSE)),0)</f>
        <v/>
      </c>
      <c r="AN168" s="21" t="str">
        <f>IFERROR(IF(B168="","",IF(AN167="","",COUNTIFS($D$12:$AH$12,1,D168:AH168,"&lt;&gt;")))+VLOOKUP(B168,'Katılımcı Bilgileri'!B:G,6,FALSE),"")</f>
        <v/>
      </c>
      <c r="AO168" s="21" t="str">
        <f t="shared" si="37"/>
        <v/>
      </c>
      <c r="AP168" s="21" t="str">
        <f t="shared" si="38"/>
        <v/>
      </c>
      <c r="AQ168" s="21" t="str">
        <f t="shared" si="39"/>
        <v/>
      </c>
      <c r="AR168" s="21" t="str">
        <f t="shared" si="40"/>
        <v/>
      </c>
      <c r="AS168" s="21" t="str">
        <f t="shared" si="41"/>
        <v/>
      </c>
      <c r="AT168" s="21" t="str">
        <f t="shared" si="42"/>
        <v/>
      </c>
      <c r="AU168" s="21" t="str">
        <f t="shared" si="43"/>
        <v/>
      </c>
      <c r="AV168" s="21" t="str">
        <f t="shared" si="44"/>
        <v/>
      </c>
      <c r="AW168" s="21" t="str">
        <f t="shared" si="45"/>
        <v/>
      </c>
    </row>
    <row r="169" spans="1:49" x14ac:dyDescent="0.25">
      <c r="A169" s="21">
        <v>156</v>
      </c>
      <c r="B169" s="22" t="str">
        <f>IFERROR(VLOOKUP(ROW()-13&amp;$V$8,'Katılımcı Bilgileri'!A:B,2,FALSE),"")</f>
        <v/>
      </c>
      <c r="C169" s="21" t="str">
        <f>IF(B169="","",VLOOKUP(A169&amp;$V$8,'Katılımcı Bilgileri'!A:C,3,FALSE))</f>
        <v/>
      </c>
      <c r="D169" s="23"/>
      <c r="E169" s="23"/>
      <c r="F169" s="23"/>
      <c r="G169" s="23"/>
      <c r="H169" s="23"/>
      <c r="I169" s="23"/>
      <c r="J169" s="23"/>
      <c r="K169" s="23"/>
      <c r="L169" s="23"/>
      <c r="M169" s="23"/>
      <c r="N169" s="23"/>
      <c r="O169" s="23"/>
      <c r="P169" s="23"/>
      <c r="Q169" s="23"/>
      <c r="R169" s="23"/>
      <c r="S169" s="23"/>
      <c r="T169" s="23"/>
      <c r="U169" s="23"/>
      <c r="V169" s="23"/>
      <c r="W169" s="23"/>
      <c r="X169" s="23"/>
      <c r="Y169" s="23"/>
      <c r="Z169" s="23"/>
      <c r="AA169" s="23"/>
      <c r="AB169" s="23"/>
      <c r="AC169" s="23"/>
      <c r="AD169" s="23"/>
      <c r="AE169" s="23"/>
      <c r="AF169" s="23"/>
      <c r="AG169" s="23"/>
      <c r="AH169" s="23"/>
      <c r="AI169" s="21" t="str">
        <f t="shared" si="33"/>
        <v/>
      </c>
      <c r="AJ169" s="21" t="str">
        <f t="shared" si="34"/>
        <v/>
      </c>
      <c r="AK169" s="21" t="str">
        <f t="shared" si="35"/>
        <v/>
      </c>
      <c r="AL169" s="21" t="str">
        <f t="shared" si="36"/>
        <v/>
      </c>
      <c r="AM169" s="21" t="str">
        <f>IFERROR(IF(B169="","",AJ169+AK169+VLOOKUP(B169,'Katılımcı Bilgileri'!B:F,5,FALSE)),0)</f>
        <v/>
      </c>
      <c r="AN169" s="21" t="str">
        <f>IFERROR(IF(B169="","",IF(AN168="","",COUNTIFS($D$12:$AH$12,1,D169:AH169,"&lt;&gt;")))+VLOOKUP(B169,'Katılımcı Bilgileri'!B:G,6,FALSE),"")</f>
        <v/>
      </c>
      <c r="AO169" s="21" t="str">
        <f t="shared" si="37"/>
        <v/>
      </c>
      <c r="AP169" s="21" t="str">
        <f t="shared" si="38"/>
        <v/>
      </c>
      <c r="AQ169" s="21" t="str">
        <f t="shared" si="39"/>
        <v/>
      </c>
      <c r="AR169" s="21" t="str">
        <f t="shared" si="40"/>
        <v/>
      </c>
      <c r="AS169" s="21" t="str">
        <f t="shared" si="41"/>
        <v/>
      </c>
      <c r="AT169" s="21" t="str">
        <f t="shared" si="42"/>
        <v/>
      </c>
      <c r="AU169" s="21" t="str">
        <f t="shared" si="43"/>
        <v/>
      </c>
      <c r="AV169" s="21" t="str">
        <f t="shared" si="44"/>
        <v/>
      </c>
      <c r="AW169" s="21" t="str">
        <f t="shared" si="45"/>
        <v/>
      </c>
    </row>
    <row r="170" spans="1:49" x14ac:dyDescent="0.25">
      <c r="A170" s="21">
        <v>157</v>
      </c>
      <c r="B170" s="22" t="str">
        <f>IFERROR(VLOOKUP(ROW()-13&amp;$V$8,'Katılımcı Bilgileri'!A:B,2,FALSE),"")</f>
        <v/>
      </c>
      <c r="C170" s="21" t="str">
        <f>IF(B170="","",VLOOKUP(A170&amp;$V$8,'Katılımcı Bilgileri'!A:C,3,FALSE))</f>
        <v/>
      </c>
      <c r="D170" s="23"/>
      <c r="E170" s="23"/>
      <c r="F170" s="23"/>
      <c r="G170" s="23"/>
      <c r="H170" s="23"/>
      <c r="I170" s="23"/>
      <c r="J170" s="23"/>
      <c r="K170" s="23"/>
      <c r="L170" s="23"/>
      <c r="M170" s="23"/>
      <c r="N170" s="23"/>
      <c r="O170" s="23"/>
      <c r="P170" s="23"/>
      <c r="Q170" s="23"/>
      <c r="R170" s="23"/>
      <c r="S170" s="23"/>
      <c r="T170" s="23"/>
      <c r="U170" s="23"/>
      <c r="V170" s="23"/>
      <c r="W170" s="23"/>
      <c r="X170" s="23"/>
      <c r="Y170" s="23"/>
      <c r="Z170" s="23"/>
      <c r="AA170" s="23"/>
      <c r="AB170" s="23"/>
      <c r="AC170" s="23"/>
      <c r="AD170" s="23"/>
      <c r="AE170" s="23"/>
      <c r="AF170" s="23"/>
      <c r="AG170" s="23"/>
      <c r="AH170" s="23"/>
      <c r="AI170" s="21" t="str">
        <f t="shared" si="33"/>
        <v/>
      </c>
      <c r="AJ170" s="21" t="str">
        <f t="shared" si="34"/>
        <v/>
      </c>
      <c r="AK170" s="21" t="str">
        <f t="shared" si="35"/>
        <v/>
      </c>
      <c r="AL170" s="21" t="str">
        <f t="shared" si="36"/>
        <v/>
      </c>
      <c r="AM170" s="21" t="str">
        <f>IFERROR(IF(B170="","",AJ170+AK170+VLOOKUP(B170,'Katılımcı Bilgileri'!B:F,5,FALSE)),0)</f>
        <v/>
      </c>
      <c r="AN170" s="21" t="str">
        <f>IFERROR(IF(B170="","",IF(AN169="","",COUNTIFS($D$12:$AH$12,1,D170:AH170,"&lt;&gt;")))+VLOOKUP(B170,'Katılımcı Bilgileri'!B:G,6,FALSE),"")</f>
        <v/>
      </c>
      <c r="AO170" s="21" t="str">
        <f t="shared" si="37"/>
        <v/>
      </c>
      <c r="AP170" s="21" t="str">
        <f t="shared" si="38"/>
        <v/>
      </c>
      <c r="AQ170" s="21" t="str">
        <f t="shared" si="39"/>
        <v/>
      </c>
      <c r="AR170" s="21" t="str">
        <f t="shared" si="40"/>
        <v/>
      </c>
      <c r="AS170" s="21" t="str">
        <f t="shared" si="41"/>
        <v/>
      </c>
      <c r="AT170" s="21" t="str">
        <f t="shared" si="42"/>
        <v/>
      </c>
      <c r="AU170" s="21" t="str">
        <f t="shared" si="43"/>
        <v/>
      </c>
      <c r="AV170" s="21" t="str">
        <f t="shared" si="44"/>
        <v/>
      </c>
      <c r="AW170" s="21" t="str">
        <f t="shared" si="45"/>
        <v/>
      </c>
    </row>
    <row r="171" spans="1:49" x14ac:dyDescent="0.25">
      <c r="A171" s="21">
        <v>158</v>
      </c>
      <c r="B171" s="22" t="str">
        <f>IFERROR(VLOOKUP(ROW()-13&amp;$V$8,'Katılımcı Bilgileri'!A:B,2,FALSE),"")</f>
        <v/>
      </c>
      <c r="C171" s="21" t="str">
        <f>IF(B171="","",VLOOKUP(A171&amp;$V$8,'Katılımcı Bilgileri'!A:C,3,FALSE))</f>
        <v/>
      </c>
      <c r="D171" s="23"/>
      <c r="E171" s="23"/>
      <c r="F171" s="23"/>
      <c r="G171" s="23"/>
      <c r="H171" s="23"/>
      <c r="I171" s="23"/>
      <c r="J171" s="23"/>
      <c r="K171" s="23"/>
      <c r="L171" s="23"/>
      <c r="M171" s="23"/>
      <c r="N171" s="23"/>
      <c r="O171" s="23"/>
      <c r="P171" s="23"/>
      <c r="Q171" s="23"/>
      <c r="R171" s="23"/>
      <c r="S171" s="23"/>
      <c r="T171" s="23"/>
      <c r="U171" s="23"/>
      <c r="V171" s="23"/>
      <c r="W171" s="23"/>
      <c r="X171" s="23"/>
      <c r="Y171" s="23"/>
      <c r="Z171" s="23"/>
      <c r="AA171" s="23"/>
      <c r="AB171" s="23"/>
      <c r="AC171" s="23"/>
      <c r="AD171" s="23"/>
      <c r="AE171" s="23"/>
      <c r="AF171" s="23"/>
      <c r="AG171" s="23"/>
      <c r="AH171" s="23"/>
      <c r="AI171" s="21" t="str">
        <f t="shared" si="33"/>
        <v/>
      </c>
      <c r="AJ171" s="21" t="str">
        <f t="shared" si="34"/>
        <v/>
      </c>
      <c r="AK171" s="21" t="str">
        <f t="shared" si="35"/>
        <v/>
      </c>
      <c r="AL171" s="21" t="str">
        <f t="shared" si="36"/>
        <v/>
      </c>
      <c r="AM171" s="21" t="str">
        <f>IFERROR(IF(B171="","",AJ171+AK171+VLOOKUP(B171,'Katılımcı Bilgileri'!B:F,5,FALSE)),0)</f>
        <v/>
      </c>
      <c r="AN171" s="21" t="str">
        <f>IFERROR(IF(B171="","",IF(AN170="","",COUNTIFS($D$12:$AH$12,1,D171:AH171,"&lt;&gt;")))+VLOOKUP(B171,'Katılımcı Bilgileri'!B:G,6,FALSE),"")</f>
        <v/>
      </c>
      <c r="AO171" s="21" t="str">
        <f t="shared" si="37"/>
        <v/>
      </c>
      <c r="AP171" s="21" t="str">
        <f t="shared" si="38"/>
        <v/>
      </c>
      <c r="AQ171" s="21" t="str">
        <f t="shared" si="39"/>
        <v/>
      </c>
      <c r="AR171" s="21" t="str">
        <f t="shared" si="40"/>
        <v/>
      </c>
      <c r="AS171" s="21" t="str">
        <f t="shared" si="41"/>
        <v/>
      </c>
      <c r="AT171" s="21" t="str">
        <f t="shared" si="42"/>
        <v/>
      </c>
      <c r="AU171" s="21" t="str">
        <f t="shared" si="43"/>
        <v/>
      </c>
      <c r="AV171" s="21" t="str">
        <f t="shared" si="44"/>
        <v/>
      </c>
      <c r="AW171" s="21" t="str">
        <f t="shared" si="45"/>
        <v/>
      </c>
    </row>
    <row r="172" spans="1:49" x14ac:dyDescent="0.25">
      <c r="A172" s="21">
        <v>159</v>
      </c>
      <c r="B172" s="22" t="str">
        <f>IFERROR(VLOOKUP(ROW()-13&amp;$V$8,'Katılımcı Bilgileri'!A:B,2,FALSE),"")</f>
        <v/>
      </c>
      <c r="C172" s="21" t="str">
        <f>IF(B172="","",VLOOKUP(A172&amp;$V$8,'Katılımcı Bilgileri'!A:C,3,FALSE))</f>
        <v/>
      </c>
      <c r="D172" s="23"/>
      <c r="E172" s="23"/>
      <c r="F172" s="23"/>
      <c r="G172" s="23"/>
      <c r="H172" s="23"/>
      <c r="I172" s="23"/>
      <c r="J172" s="23"/>
      <c r="K172" s="23"/>
      <c r="L172" s="23"/>
      <c r="M172" s="23"/>
      <c r="N172" s="23"/>
      <c r="O172" s="23"/>
      <c r="P172" s="23"/>
      <c r="Q172" s="23"/>
      <c r="R172" s="23"/>
      <c r="S172" s="23"/>
      <c r="T172" s="23"/>
      <c r="U172" s="23"/>
      <c r="V172" s="23"/>
      <c r="W172" s="23"/>
      <c r="X172" s="23"/>
      <c r="Y172" s="23"/>
      <c r="Z172" s="23"/>
      <c r="AA172" s="23"/>
      <c r="AB172" s="23"/>
      <c r="AC172" s="23"/>
      <c r="AD172" s="23"/>
      <c r="AE172" s="23"/>
      <c r="AF172" s="23"/>
      <c r="AG172" s="23"/>
      <c r="AH172" s="23"/>
      <c r="AI172" s="21" t="str">
        <f t="shared" si="33"/>
        <v/>
      </c>
      <c r="AJ172" s="21" t="str">
        <f t="shared" si="34"/>
        <v/>
      </c>
      <c r="AK172" s="21" t="str">
        <f t="shared" si="35"/>
        <v/>
      </c>
      <c r="AL172" s="21" t="str">
        <f t="shared" si="36"/>
        <v/>
      </c>
      <c r="AM172" s="21" t="str">
        <f>IFERROR(IF(B172="","",AJ172+AK172+VLOOKUP(B172,'Katılımcı Bilgileri'!B:F,5,FALSE)),0)</f>
        <v/>
      </c>
      <c r="AN172" s="21" t="str">
        <f>IFERROR(IF(B172="","",IF(AN171="","",COUNTIFS($D$12:$AH$12,1,D172:AH172,"&lt;&gt;")))+VLOOKUP(B172,'Katılımcı Bilgileri'!B:G,6,FALSE),"")</f>
        <v/>
      </c>
      <c r="AO172" s="21" t="str">
        <f t="shared" si="37"/>
        <v/>
      </c>
      <c r="AP172" s="21" t="str">
        <f t="shared" si="38"/>
        <v/>
      </c>
      <c r="AQ172" s="21" t="str">
        <f t="shared" si="39"/>
        <v/>
      </c>
      <c r="AR172" s="21" t="str">
        <f t="shared" si="40"/>
        <v/>
      </c>
      <c r="AS172" s="21" t="str">
        <f t="shared" si="41"/>
        <v/>
      </c>
      <c r="AT172" s="21" t="str">
        <f t="shared" si="42"/>
        <v/>
      </c>
      <c r="AU172" s="21" t="str">
        <f t="shared" si="43"/>
        <v/>
      </c>
      <c r="AV172" s="21" t="str">
        <f t="shared" si="44"/>
        <v/>
      </c>
      <c r="AW172" s="21" t="str">
        <f t="shared" si="45"/>
        <v/>
      </c>
    </row>
    <row r="173" spans="1:49" x14ac:dyDescent="0.25">
      <c r="A173" s="21">
        <v>160</v>
      </c>
      <c r="B173" s="22" t="str">
        <f>IFERROR(VLOOKUP(ROW()-13&amp;$V$8,'Katılımcı Bilgileri'!A:B,2,FALSE),"")</f>
        <v/>
      </c>
      <c r="C173" s="21" t="str">
        <f>IF(B173="","",VLOOKUP(A173&amp;$V$8,'Katılımcı Bilgileri'!A:C,3,FALSE))</f>
        <v/>
      </c>
      <c r="D173" s="23"/>
      <c r="E173" s="23"/>
      <c r="F173" s="23"/>
      <c r="G173" s="23"/>
      <c r="H173" s="23"/>
      <c r="I173" s="23"/>
      <c r="J173" s="23"/>
      <c r="K173" s="23"/>
      <c r="L173" s="23"/>
      <c r="M173" s="23"/>
      <c r="N173" s="23"/>
      <c r="O173" s="23"/>
      <c r="P173" s="23"/>
      <c r="Q173" s="23"/>
      <c r="R173" s="23"/>
      <c r="S173" s="23"/>
      <c r="T173" s="23"/>
      <c r="U173" s="23"/>
      <c r="V173" s="23"/>
      <c r="W173" s="23"/>
      <c r="X173" s="23"/>
      <c r="Y173" s="23"/>
      <c r="Z173" s="23"/>
      <c r="AA173" s="23"/>
      <c r="AB173" s="23"/>
      <c r="AC173" s="23"/>
      <c r="AD173" s="23"/>
      <c r="AE173" s="23"/>
      <c r="AF173" s="23"/>
      <c r="AG173" s="23"/>
      <c r="AH173" s="23"/>
      <c r="AI173" s="21" t="str">
        <f t="shared" si="33"/>
        <v/>
      </c>
      <c r="AJ173" s="21" t="str">
        <f t="shared" si="34"/>
        <v/>
      </c>
      <c r="AK173" s="21" t="str">
        <f t="shared" si="35"/>
        <v/>
      </c>
      <c r="AL173" s="21" t="str">
        <f t="shared" si="36"/>
        <v/>
      </c>
      <c r="AM173" s="21" t="str">
        <f>IFERROR(IF(B173="","",AJ173+AK173+VLOOKUP(B173,'Katılımcı Bilgileri'!B:F,5,FALSE)),0)</f>
        <v/>
      </c>
      <c r="AN173" s="21" t="str">
        <f>IFERROR(IF(B173="","",IF(AN172="","",COUNTIFS($D$12:$AH$12,1,D173:AH173,"&lt;&gt;")))+VLOOKUP(B173,'Katılımcı Bilgileri'!B:G,6,FALSE),"")</f>
        <v/>
      </c>
      <c r="AO173" s="21" t="str">
        <f t="shared" si="37"/>
        <v/>
      </c>
      <c r="AP173" s="21" t="str">
        <f t="shared" si="38"/>
        <v/>
      </c>
      <c r="AQ173" s="21" t="str">
        <f t="shared" si="39"/>
        <v/>
      </c>
      <c r="AR173" s="21" t="str">
        <f t="shared" si="40"/>
        <v/>
      </c>
      <c r="AS173" s="21" t="str">
        <f t="shared" si="41"/>
        <v/>
      </c>
      <c r="AT173" s="21" t="str">
        <f t="shared" si="42"/>
        <v/>
      </c>
      <c r="AU173" s="21" t="str">
        <f t="shared" si="43"/>
        <v/>
      </c>
      <c r="AV173" s="21" t="str">
        <f t="shared" si="44"/>
        <v/>
      </c>
      <c r="AW173" s="21" t="str">
        <f t="shared" si="45"/>
        <v/>
      </c>
    </row>
    <row r="174" spans="1:49" x14ac:dyDescent="0.25">
      <c r="A174" s="21">
        <v>161</v>
      </c>
      <c r="B174" s="22" t="str">
        <f>IFERROR(VLOOKUP(ROW()-13&amp;$V$8,'Katılımcı Bilgileri'!A:B,2,FALSE),"")</f>
        <v/>
      </c>
      <c r="C174" s="21" t="str">
        <f>IF(B174="","",VLOOKUP(A174&amp;$V$8,'Katılımcı Bilgileri'!A:C,3,FALSE))</f>
        <v/>
      </c>
      <c r="D174" s="23"/>
      <c r="E174" s="23"/>
      <c r="F174" s="23"/>
      <c r="G174" s="23"/>
      <c r="H174" s="23"/>
      <c r="I174" s="23"/>
      <c r="J174" s="23"/>
      <c r="K174" s="23"/>
      <c r="L174" s="23"/>
      <c r="M174" s="23"/>
      <c r="N174" s="23"/>
      <c r="O174" s="23"/>
      <c r="P174" s="23"/>
      <c r="Q174" s="23"/>
      <c r="R174" s="23"/>
      <c r="S174" s="23"/>
      <c r="T174" s="23"/>
      <c r="U174" s="23"/>
      <c r="V174" s="23"/>
      <c r="W174" s="23"/>
      <c r="X174" s="23"/>
      <c r="Y174" s="23"/>
      <c r="Z174" s="23"/>
      <c r="AA174" s="23"/>
      <c r="AB174" s="23"/>
      <c r="AC174" s="23"/>
      <c r="AD174" s="23"/>
      <c r="AE174" s="23"/>
      <c r="AF174" s="23"/>
      <c r="AG174" s="23"/>
      <c r="AH174" s="23"/>
      <c r="AI174" s="21" t="str">
        <f t="shared" si="33"/>
        <v/>
      </c>
      <c r="AJ174" s="21" t="str">
        <f t="shared" si="34"/>
        <v/>
      </c>
      <c r="AK174" s="21" t="str">
        <f t="shared" si="35"/>
        <v/>
      </c>
      <c r="AL174" s="21" t="str">
        <f t="shared" si="36"/>
        <v/>
      </c>
      <c r="AM174" s="21" t="str">
        <f>IFERROR(IF(B174="","",AJ174+AK174+VLOOKUP(B174,'Katılımcı Bilgileri'!B:F,5,FALSE)),0)</f>
        <v/>
      </c>
      <c r="AN174" s="21" t="str">
        <f>IFERROR(IF(B174="","",IF(AN173="","",COUNTIFS($D$12:$AH$12,1,D174:AH174,"&lt;&gt;")))+VLOOKUP(B174,'Katılımcı Bilgileri'!B:G,6,FALSE),"")</f>
        <v/>
      </c>
      <c r="AO174" s="21" t="str">
        <f t="shared" si="37"/>
        <v/>
      </c>
      <c r="AP174" s="21" t="str">
        <f t="shared" si="38"/>
        <v/>
      </c>
      <c r="AQ174" s="21" t="str">
        <f t="shared" si="39"/>
        <v/>
      </c>
      <c r="AR174" s="21" t="str">
        <f t="shared" si="40"/>
        <v/>
      </c>
      <c r="AS174" s="21" t="str">
        <f t="shared" si="41"/>
        <v/>
      </c>
      <c r="AT174" s="21" t="str">
        <f t="shared" si="42"/>
        <v/>
      </c>
      <c r="AU174" s="21" t="str">
        <f t="shared" si="43"/>
        <v/>
      </c>
      <c r="AV174" s="21" t="str">
        <f t="shared" si="44"/>
        <v/>
      </c>
      <c r="AW174" s="21" t="str">
        <f t="shared" si="45"/>
        <v/>
      </c>
    </row>
    <row r="175" spans="1:49" x14ac:dyDescent="0.25">
      <c r="A175" s="21">
        <v>162</v>
      </c>
      <c r="B175" s="22" t="str">
        <f>IFERROR(VLOOKUP(ROW()-13&amp;$V$8,'Katılımcı Bilgileri'!A:B,2,FALSE),"")</f>
        <v/>
      </c>
      <c r="C175" s="21" t="str">
        <f>IF(B175="","",VLOOKUP(A175&amp;$V$8,'Katılımcı Bilgileri'!A:C,3,FALSE))</f>
        <v/>
      </c>
      <c r="D175" s="23"/>
      <c r="E175" s="23"/>
      <c r="F175" s="23"/>
      <c r="G175" s="23"/>
      <c r="H175" s="23"/>
      <c r="I175" s="23"/>
      <c r="J175" s="23"/>
      <c r="K175" s="23"/>
      <c r="L175" s="23"/>
      <c r="M175" s="23"/>
      <c r="N175" s="23"/>
      <c r="O175" s="23"/>
      <c r="P175" s="23"/>
      <c r="Q175" s="23"/>
      <c r="R175" s="23"/>
      <c r="S175" s="23"/>
      <c r="T175" s="23"/>
      <c r="U175" s="23"/>
      <c r="V175" s="23"/>
      <c r="W175" s="23"/>
      <c r="X175" s="23"/>
      <c r="Y175" s="23"/>
      <c r="Z175" s="23"/>
      <c r="AA175" s="23"/>
      <c r="AB175" s="23"/>
      <c r="AC175" s="23"/>
      <c r="AD175" s="23"/>
      <c r="AE175" s="23"/>
      <c r="AF175" s="23"/>
      <c r="AG175" s="23"/>
      <c r="AH175" s="23"/>
      <c r="AI175" s="21" t="str">
        <f t="shared" si="33"/>
        <v/>
      </c>
      <c r="AJ175" s="21" t="str">
        <f t="shared" si="34"/>
        <v/>
      </c>
      <c r="AK175" s="21" t="str">
        <f t="shared" si="35"/>
        <v/>
      </c>
      <c r="AL175" s="21" t="str">
        <f t="shared" si="36"/>
        <v/>
      </c>
      <c r="AM175" s="21" t="str">
        <f>IFERROR(IF(B175="","",AJ175+AK175+VLOOKUP(B175,'Katılımcı Bilgileri'!B:F,5,FALSE)),0)</f>
        <v/>
      </c>
      <c r="AN175" s="21" t="str">
        <f>IFERROR(IF(B175="","",IF(AN174="","",COUNTIFS($D$12:$AH$12,1,D175:AH175,"&lt;&gt;")))+VLOOKUP(B175,'Katılımcı Bilgileri'!B:G,6,FALSE),"")</f>
        <v/>
      </c>
      <c r="AO175" s="21" t="str">
        <f t="shared" si="37"/>
        <v/>
      </c>
      <c r="AP175" s="21" t="str">
        <f t="shared" si="38"/>
        <v/>
      </c>
      <c r="AQ175" s="21" t="str">
        <f t="shared" si="39"/>
        <v/>
      </c>
      <c r="AR175" s="21" t="str">
        <f t="shared" si="40"/>
        <v/>
      </c>
      <c r="AS175" s="21" t="str">
        <f t="shared" si="41"/>
        <v/>
      </c>
      <c r="AT175" s="21" t="str">
        <f t="shared" si="42"/>
        <v/>
      </c>
      <c r="AU175" s="21" t="str">
        <f t="shared" si="43"/>
        <v/>
      </c>
      <c r="AV175" s="21" t="str">
        <f t="shared" si="44"/>
        <v/>
      </c>
      <c r="AW175" s="21" t="str">
        <f t="shared" si="45"/>
        <v/>
      </c>
    </row>
    <row r="176" spans="1:49" x14ac:dyDescent="0.25">
      <c r="A176" s="21">
        <v>163</v>
      </c>
      <c r="B176" s="22" t="str">
        <f>IFERROR(VLOOKUP(ROW()-13&amp;$V$8,'Katılımcı Bilgileri'!A:B,2,FALSE),"")</f>
        <v/>
      </c>
      <c r="C176" s="21" t="str">
        <f>IF(B176="","",VLOOKUP(A176&amp;$V$8,'Katılımcı Bilgileri'!A:C,3,FALSE))</f>
        <v/>
      </c>
      <c r="D176" s="23"/>
      <c r="E176" s="23"/>
      <c r="F176" s="23"/>
      <c r="G176" s="23"/>
      <c r="H176" s="23"/>
      <c r="I176" s="23"/>
      <c r="J176" s="23"/>
      <c r="K176" s="23"/>
      <c r="L176" s="23"/>
      <c r="M176" s="23"/>
      <c r="N176" s="23"/>
      <c r="O176" s="23"/>
      <c r="P176" s="23"/>
      <c r="Q176" s="23"/>
      <c r="R176" s="23"/>
      <c r="S176" s="23"/>
      <c r="T176" s="23"/>
      <c r="U176" s="23"/>
      <c r="V176" s="23"/>
      <c r="W176" s="23"/>
      <c r="X176" s="23"/>
      <c r="Y176" s="23"/>
      <c r="Z176" s="23"/>
      <c r="AA176" s="23"/>
      <c r="AB176" s="23"/>
      <c r="AC176" s="23"/>
      <c r="AD176" s="23"/>
      <c r="AE176" s="23"/>
      <c r="AF176" s="23"/>
      <c r="AG176" s="23"/>
      <c r="AH176" s="23"/>
      <c r="AI176" s="21" t="str">
        <f t="shared" si="33"/>
        <v/>
      </c>
      <c r="AJ176" s="21" t="str">
        <f t="shared" si="34"/>
        <v/>
      </c>
      <c r="AK176" s="21" t="str">
        <f t="shared" si="35"/>
        <v/>
      </c>
      <c r="AL176" s="21" t="str">
        <f t="shared" si="36"/>
        <v/>
      </c>
      <c r="AM176" s="21" t="str">
        <f>IFERROR(IF(B176="","",AJ176+AK176+VLOOKUP(B176,'Katılımcı Bilgileri'!B:F,5,FALSE)),0)</f>
        <v/>
      </c>
      <c r="AN176" s="21" t="str">
        <f>IFERROR(IF(B176="","",IF(AN175="","",COUNTIFS($D$12:$AH$12,1,D176:AH176,"&lt;&gt;")))+VLOOKUP(B176,'Katılımcı Bilgileri'!B:G,6,FALSE),"")</f>
        <v/>
      </c>
      <c r="AO176" s="21" t="str">
        <f t="shared" si="37"/>
        <v/>
      </c>
      <c r="AP176" s="21" t="str">
        <f t="shared" si="38"/>
        <v/>
      </c>
      <c r="AQ176" s="21" t="str">
        <f t="shared" si="39"/>
        <v/>
      </c>
      <c r="AR176" s="21" t="str">
        <f t="shared" si="40"/>
        <v/>
      </c>
      <c r="AS176" s="21" t="str">
        <f t="shared" si="41"/>
        <v/>
      </c>
      <c r="AT176" s="21" t="str">
        <f t="shared" si="42"/>
        <v/>
      </c>
      <c r="AU176" s="21" t="str">
        <f t="shared" si="43"/>
        <v/>
      </c>
      <c r="AV176" s="21" t="str">
        <f t="shared" si="44"/>
        <v/>
      </c>
      <c r="AW176" s="21" t="str">
        <f t="shared" si="45"/>
        <v/>
      </c>
    </row>
    <row r="177" spans="1:49" x14ac:dyDescent="0.25">
      <c r="A177" s="21">
        <v>164</v>
      </c>
      <c r="B177" s="22" t="str">
        <f>IFERROR(VLOOKUP(ROW()-13&amp;$V$8,'Katılımcı Bilgileri'!A:B,2,FALSE),"")</f>
        <v/>
      </c>
      <c r="C177" s="21" t="str">
        <f>IF(B177="","",VLOOKUP(A177&amp;$V$8,'Katılımcı Bilgileri'!A:C,3,FALSE))</f>
        <v/>
      </c>
      <c r="D177" s="23"/>
      <c r="E177" s="23"/>
      <c r="F177" s="23"/>
      <c r="G177" s="23"/>
      <c r="H177" s="23"/>
      <c r="I177" s="23"/>
      <c r="J177" s="23"/>
      <c r="K177" s="23"/>
      <c r="L177" s="23"/>
      <c r="M177" s="23"/>
      <c r="N177" s="23"/>
      <c r="O177" s="23"/>
      <c r="P177" s="23"/>
      <c r="Q177" s="23"/>
      <c r="R177" s="23"/>
      <c r="S177" s="23"/>
      <c r="T177" s="23"/>
      <c r="U177" s="23"/>
      <c r="V177" s="23"/>
      <c r="W177" s="23"/>
      <c r="X177" s="23"/>
      <c r="Y177" s="23"/>
      <c r="Z177" s="23"/>
      <c r="AA177" s="23"/>
      <c r="AB177" s="23"/>
      <c r="AC177" s="23"/>
      <c r="AD177" s="23"/>
      <c r="AE177" s="23"/>
      <c r="AF177" s="23"/>
      <c r="AG177" s="23"/>
      <c r="AH177" s="23"/>
      <c r="AI177" s="21" t="str">
        <f t="shared" si="33"/>
        <v/>
      </c>
      <c r="AJ177" s="21" t="str">
        <f t="shared" si="34"/>
        <v/>
      </c>
      <c r="AK177" s="21" t="str">
        <f t="shared" si="35"/>
        <v/>
      </c>
      <c r="AL177" s="21" t="str">
        <f t="shared" si="36"/>
        <v/>
      </c>
      <c r="AM177" s="21" t="str">
        <f>IFERROR(IF(B177="","",AJ177+AK177+VLOOKUP(B177,'Katılımcı Bilgileri'!B:F,5,FALSE)),0)</f>
        <v/>
      </c>
      <c r="AN177" s="21" t="str">
        <f>IFERROR(IF(B177="","",IF(AN176="","",COUNTIFS($D$12:$AH$12,1,D177:AH177,"&lt;&gt;")))+VLOOKUP(B177,'Katılımcı Bilgileri'!B:G,6,FALSE),"")</f>
        <v/>
      </c>
      <c r="AO177" s="21" t="str">
        <f t="shared" si="37"/>
        <v/>
      </c>
      <c r="AP177" s="21" t="str">
        <f t="shared" si="38"/>
        <v/>
      </c>
      <c r="AQ177" s="21" t="str">
        <f t="shared" si="39"/>
        <v/>
      </c>
      <c r="AR177" s="21" t="str">
        <f t="shared" si="40"/>
        <v/>
      </c>
      <c r="AS177" s="21" t="str">
        <f t="shared" si="41"/>
        <v/>
      </c>
      <c r="AT177" s="21" t="str">
        <f t="shared" si="42"/>
        <v/>
      </c>
      <c r="AU177" s="21" t="str">
        <f t="shared" si="43"/>
        <v/>
      </c>
      <c r="AV177" s="21" t="str">
        <f t="shared" si="44"/>
        <v/>
      </c>
      <c r="AW177" s="21" t="str">
        <f t="shared" si="45"/>
        <v/>
      </c>
    </row>
    <row r="178" spans="1:49" x14ac:dyDescent="0.25">
      <c r="A178" s="21">
        <v>165</v>
      </c>
      <c r="B178" s="22" t="str">
        <f>IFERROR(VLOOKUP(ROW()-13&amp;$V$8,'Katılımcı Bilgileri'!A:B,2,FALSE),"")</f>
        <v/>
      </c>
      <c r="C178" s="21" t="str">
        <f>IF(B178="","",VLOOKUP(A178&amp;$V$8,'Katılımcı Bilgileri'!A:C,3,FALSE))</f>
        <v/>
      </c>
      <c r="D178" s="23"/>
      <c r="E178" s="23"/>
      <c r="F178" s="23"/>
      <c r="G178" s="23"/>
      <c r="H178" s="23"/>
      <c r="I178" s="23"/>
      <c r="J178" s="23"/>
      <c r="K178" s="23"/>
      <c r="L178" s="23"/>
      <c r="M178" s="23"/>
      <c r="N178" s="23"/>
      <c r="O178" s="23"/>
      <c r="P178" s="23"/>
      <c r="Q178" s="23"/>
      <c r="R178" s="23"/>
      <c r="S178" s="23"/>
      <c r="T178" s="23"/>
      <c r="U178" s="23"/>
      <c r="V178" s="23"/>
      <c r="W178" s="23"/>
      <c r="X178" s="23"/>
      <c r="Y178" s="23"/>
      <c r="Z178" s="23"/>
      <c r="AA178" s="23"/>
      <c r="AB178" s="23"/>
      <c r="AC178" s="23"/>
      <c r="AD178" s="23"/>
      <c r="AE178" s="23"/>
      <c r="AF178" s="23"/>
      <c r="AG178" s="23"/>
      <c r="AH178" s="23"/>
      <c r="AI178" s="21" t="str">
        <f t="shared" si="33"/>
        <v/>
      </c>
      <c r="AJ178" s="21" t="str">
        <f t="shared" si="34"/>
        <v/>
      </c>
      <c r="AK178" s="21" t="str">
        <f t="shared" si="35"/>
        <v/>
      </c>
      <c r="AL178" s="21" t="str">
        <f t="shared" si="36"/>
        <v/>
      </c>
      <c r="AM178" s="21" t="str">
        <f>IFERROR(IF(B178="","",AJ178+AK178+VLOOKUP(B178,'Katılımcı Bilgileri'!B:F,5,FALSE)),0)</f>
        <v/>
      </c>
      <c r="AN178" s="21" t="str">
        <f>IFERROR(IF(B178="","",IF(AN177="","",COUNTIFS($D$12:$AH$12,1,D178:AH178,"&lt;&gt;")))+VLOOKUP(B178,'Katılımcı Bilgileri'!B:G,6,FALSE),"")</f>
        <v/>
      </c>
      <c r="AO178" s="21" t="str">
        <f t="shared" si="37"/>
        <v/>
      </c>
      <c r="AP178" s="21" t="str">
        <f t="shared" si="38"/>
        <v/>
      </c>
      <c r="AQ178" s="21" t="str">
        <f t="shared" si="39"/>
        <v/>
      </c>
      <c r="AR178" s="21" t="str">
        <f t="shared" si="40"/>
        <v/>
      </c>
      <c r="AS178" s="21" t="str">
        <f t="shared" si="41"/>
        <v/>
      </c>
      <c r="AT178" s="21" t="str">
        <f t="shared" si="42"/>
        <v/>
      </c>
      <c r="AU178" s="21" t="str">
        <f t="shared" si="43"/>
        <v/>
      </c>
      <c r="AV178" s="21" t="str">
        <f t="shared" si="44"/>
        <v/>
      </c>
      <c r="AW178" s="21" t="str">
        <f t="shared" si="45"/>
        <v/>
      </c>
    </row>
    <row r="179" spans="1:49" x14ac:dyDescent="0.25">
      <c r="A179" s="21">
        <v>166</v>
      </c>
      <c r="B179" s="22" t="str">
        <f>IFERROR(VLOOKUP(ROW()-13&amp;$V$8,'Katılımcı Bilgileri'!A:B,2,FALSE),"")</f>
        <v/>
      </c>
      <c r="C179" s="21" t="str">
        <f>IF(B179="","",VLOOKUP(A179&amp;$V$8,'Katılımcı Bilgileri'!A:C,3,FALSE))</f>
        <v/>
      </c>
      <c r="D179" s="23"/>
      <c r="E179" s="23"/>
      <c r="F179" s="23"/>
      <c r="G179" s="23"/>
      <c r="H179" s="23"/>
      <c r="I179" s="23"/>
      <c r="J179" s="23"/>
      <c r="K179" s="23"/>
      <c r="L179" s="23"/>
      <c r="M179" s="23"/>
      <c r="N179" s="23"/>
      <c r="O179" s="23"/>
      <c r="P179" s="23"/>
      <c r="Q179" s="23"/>
      <c r="R179" s="23"/>
      <c r="S179" s="23"/>
      <c r="T179" s="23"/>
      <c r="U179" s="23"/>
      <c r="V179" s="23"/>
      <c r="W179" s="23"/>
      <c r="X179" s="23"/>
      <c r="Y179" s="23"/>
      <c r="Z179" s="23"/>
      <c r="AA179" s="23"/>
      <c r="AB179" s="23"/>
      <c r="AC179" s="23"/>
      <c r="AD179" s="23"/>
      <c r="AE179" s="23"/>
      <c r="AF179" s="23"/>
      <c r="AG179" s="23"/>
      <c r="AH179" s="23"/>
      <c r="AI179" s="21" t="str">
        <f t="shared" si="33"/>
        <v/>
      </c>
      <c r="AJ179" s="21" t="str">
        <f t="shared" si="34"/>
        <v/>
      </c>
      <c r="AK179" s="21" t="str">
        <f t="shared" si="35"/>
        <v/>
      </c>
      <c r="AL179" s="21" t="str">
        <f t="shared" si="36"/>
        <v/>
      </c>
      <c r="AM179" s="21" t="str">
        <f>IFERROR(IF(B179="","",AJ179+AK179+VLOOKUP(B179,'Katılımcı Bilgileri'!B:F,5,FALSE)),0)</f>
        <v/>
      </c>
      <c r="AN179" s="21" t="str">
        <f>IFERROR(IF(B179="","",IF(AN178="","",COUNTIFS($D$12:$AH$12,1,D179:AH179,"&lt;&gt;")))+VLOOKUP(B179,'Katılımcı Bilgileri'!B:G,6,FALSE),"")</f>
        <v/>
      </c>
      <c r="AO179" s="21" t="str">
        <f t="shared" si="37"/>
        <v/>
      </c>
      <c r="AP179" s="21" t="str">
        <f t="shared" si="38"/>
        <v/>
      </c>
      <c r="AQ179" s="21" t="str">
        <f t="shared" si="39"/>
        <v/>
      </c>
      <c r="AR179" s="21" t="str">
        <f t="shared" si="40"/>
        <v/>
      </c>
      <c r="AS179" s="21" t="str">
        <f t="shared" si="41"/>
        <v/>
      </c>
      <c r="AT179" s="21" t="str">
        <f t="shared" si="42"/>
        <v/>
      </c>
      <c r="AU179" s="21" t="str">
        <f t="shared" si="43"/>
        <v/>
      </c>
      <c r="AV179" s="21" t="str">
        <f t="shared" si="44"/>
        <v/>
      </c>
      <c r="AW179" s="21" t="str">
        <f t="shared" si="45"/>
        <v/>
      </c>
    </row>
    <row r="180" spans="1:49" x14ac:dyDescent="0.25">
      <c r="A180" s="21">
        <v>167</v>
      </c>
      <c r="B180" s="22" t="str">
        <f>IFERROR(VLOOKUP(ROW()-13&amp;$V$8,'Katılımcı Bilgileri'!A:B,2,FALSE),"")</f>
        <v/>
      </c>
      <c r="C180" s="21" t="str">
        <f>IF(B180="","",VLOOKUP(A180&amp;$V$8,'Katılımcı Bilgileri'!A:C,3,FALSE))</f>
        <v/>
      </c>
      <c r="D180" s="23"/>
      <c r="E180" s="23"/>
      <c r="F180" s="23"/>
      <c r="G180" s="23"/>
      <c r="H180" s="23"/>
      <c r="I180" s="23"/>
      <c r="J180" s="23"/>
      <c r="K180" s="23"/>
      <c r="L180" s="23"/>
      <c r="M180" s="23"/>
      <c r="N180" s="23"/>
      <c r="O180" s="23"/>
      <c r="P180" s="23"/>
      <c r="Q180" s="23"/>
      <c r="R180" s="23"/>
      <c r="S180" s="23"/>
      <c r="T180" s="23"/>
      <c r="U180" s="23"/>
      <c r="V180" s="23"/>
      <c r="W180" s="23"/>
      <c r="X180" s="23"/>
      <c r="Y180" s="23"/>
      <c r="Z180" s="23"/>
      <c r="AA180" s="23"/>
      <c r="AB180" s="23"/>
      <c r="AC180" s="23"/>
      <c r="AD180" s="23"/>
      <c r="AE180" s="23"/>
      <c r="AF180" s="23"/>
      <c r="AG180" s="23"/>
      <c r="AH180" s="23"/>
      <c r="AI180" s="21" t="str">
        <f t="shared" si="33"/>
        <v/>
      </c>
      <c r="AJ180" s="21" t="str">
        <f t="shared" si="34"/>
        <v/>
      </c>
      <c r="AK180" s="21" t="str">
        <f t="shared" si="35"/>
        <v/>
      </c>
      <c r="AL180" s="21" t="str">
        <f t="shared" si="36"/>
        <v/>
      </c>
      <c r="AM180" s="21" t="str">
        <f>IFERROR(IF(B180="","",AJ180+AK180+VLOOKUP(B180,'Katılımcı Bilgileri'!B:F,5,FALSE)),0)</f>
        <v/>
      </c>
      <c r="AN180" s="21" t="str">
        <f>IFERROR(IF(B180="","",IF(AN179="","",COUNTIFS($D$12:$AH$12,1,D180:AH180,"&lt;&gt;")))+VLOOKUP(B180,'Katılımcı Bilgileri'!B:G,6,FALSE),"")</f>
        <v/>
      </c>
      <c r="AO180" s="21" t="str">
        <f t="shared" si="37"/>
        <v/>
      </c>
      <c r="AP180" s="21" t="str">
        <f t="shared" si="38"/>
        <v/>
      </c>
      <c r="AQ180" s="21" t="str">
        <f t="shared" si="39"/>
        <v/>
      </c>
      <c r="AR180" s="21" t="str">
        <f t="shared" si="40"/>
        <v/>
      </c>
      <c r="AS180" s="21" t="str">
        <f t="shared" si="41"/>
        <v/>
      </c>
      <c r="AT180" s="21" t="str">
        <f t="shared" si="42"/>
        <v/>
      </c>
      <c r="AU180" s="21" t="str">
        <f t="shared" si="43"/>
        <v/>
      </c>
      <c r="AV180" s="21" t="str">
        <f t="shared" si="44"/>
        <v/>
      </c>
      <c r="AW180" s="21" t="str">
        <f t="shared" si="45"/>
        <v/>
      </c>
    </row>
    <row r="181" spans="1:49" x14ac:dyDescent="0.25">
      <c r="A181" s="21">
        <v>168</v>
      </c>
      <c r="B181" s="22" t="str">
        <f>IFERROR(VLOOKUP(ROW()-13&amp;$V$8,'Katılımcı Bilgileri'!A:B,2,FALSE),"")</f>
        <v/>
      </c>
      <c r="C181" s="21" t="str">
        <f>IF(B181="","",VLOOKUP(A181&amp;$V$8,'Katılımcı Bilgileri'!A:C,3,FALSE))</f>
        <v/>
      </c>
      <c r="D181" s="23"/>
      <c r="E181" s="23"/>
      <c r="F181" s="23"/>
      <c r="G181" s="23"/>
      <c r="H181" s="23"/>
      <c r="I181" s="23"/>
      <c r="J181" s="23"/>
      <c r="K181" s="23"/>
      <c r="L181" s="23"/>
      <c r="M181" s="23"/>
      <c r="N181" s="23"/>
      <c r="O181" s="23"/>
      <c r="P181" s="23"/>
      <c r="Q181" s="23"/>
      <c r="R181" s="23"/>
      <c r="S181" s="23"/>
      <c r="T181" s="23"/>
      <c r="U181" s="23"/>
      <c r="V181" s="23"/>
      <c r="W181" s="23"/>
      <c r="X181" s="23"/>
      <c r="Y181" s="23"/>
      <c r="Z181" s="23"/>
      <c r="AA181" s="23"/>
      <c r="AB181" s="23"/>
      <c r="AC181" s="23"/>
      <c r="AD181" s="23"/>
      <c r="AE181" s="23"/>
      <c r="AF181" s="23"/>
      <c r="AG181" s="23"/>
      <c r="AH181" s="23"/>
      <c r="AI181" s="21" t="str">
        <f t="shared" si="33"/>
        <v/>
      </c>
      <c r="AJ181" s="21" t="str">
        <f t="shared" si="34"/>
        <v/>
      </c>
      <c r="AK181" s="21" t="str">
        <f t="shared" si="35"/>
        <v/>
      </c>
      <c r="AL181" s="21" t="str">
        <f t="shared" si="36"/>
        <v/>
      </c>
      <c r="AM181" s="21" t="str">
        <f>IFERROR(IF(B181="","",AJ181+AK181+VLOOKUP(B181,'Katılımcı Bilgileri'!B:F,5,FALSE)),0)</f>
        <v/>
      </c>
      <c r="AN181" s="21" t="str">
        <f>IFERROR(IF(B181="","",IF(AN180="","",COUNTIFS($D$12:$AH$12,1,D181:AH181,"&lt;&gt;")))+VLOOKUP(B181,'Katılımcı Bilgileri'!B:G,6,FALSE),"")</f>
        <v/>
      </c>
      <c r="AO181" s="21" t="str">
        <f t="shared" si="37"/>
        <v/>
      </c>
      <c r="AP181" s="21" t="str">
        <f t="shared" si="38"/>
        <v/>
      </c>
      <c r="AQ181" s="21" t="str">
        <f t="shared" si="39"/>
        <v/>
      </c>
      <c r="AR181" s="21" t="str">
        <f t="shared" si="40"/>
        <v/>
      </c>
      <c r="AS181" s="21" t="str">
        <f t="shared" si="41"/>
        <v/>
      </c>
      <c r="AT181" s="21" t="str">
        <f t="shared" si="42"/>
        <v/>
      </c>
      <c r="AU181" s="21" t="str">
        <f t="shared" si="43"/>
        <v/>
      </c>
      <c r="AV181" s="21" t="str">
        <f t="shared" si="44"/>
        <v/>
      </c>
      <c r="AW181" s="21" t="str">
        <f t="shared" si="45"/>
        <v/>
      </c>
    </row>
    <row r="182" spans="1:49" x14ac:dyDescent="0.25">
      <c r="A182" s="21">
        <v>169</v>
      </c>
      <c r="B182" s="22" t="str">
        <f>IFERROR(VLOOKUP(ROW()-13&amp;$V$8,'Katılımcı Bilgileri'!A:B,2,FALSE),"")</f>
        <v/>
      </c>
      <c r="C182" s="21" t="str">
        <f>IF(B182="","",VLOOKUP(A182&amp;$V$8,'Katılımcı Bilgileri'!A:C,3,FALSE))</f>
        <v/>
      </c>
      <c r="D182" s="23"/>
      <c r="E182" s="23"/>
      <c r="F182" s="23"/>
      <c r="G182" s="23"/>
      <c r="H182" s="23"/>
      <c r="I182" s="23"/>
      <c r="J182" s="23"/>
      <c r="K182" s="23"/>
      <c r="L182" s="23"/>
      <c r="M182" s="23"/>
      <c r="N182" s="23"/>
      <c r="O182" s="23"/>
      <c r="P182" s="23"/>
      <c r="Q182" s="23"/>
      <c r="R182" s="23"/>
      <c r="S182" s="23"/>
      <c r="T182" s="23"/>
      <c r="U182" s="23"/>
      <c r="V182" s="23"/>
      <c r="W182" s="23"/>
      <c r="X182" s="23"/>
      <c r="Y182" s="23"/>
      <c r="Z182" s="23"/>
      <c r="AA182" s="23"/>
      <c r="AB182" s="23"/>
      <c r="AC182" s="23"/>
      <c r="AD182" s="23"/>
      <c r="AE182" s="23"/>
      <c r="AF182" s="23"/>
      <c r="AG182" s="23"/>
      <c r="AH182" s="23"/>
      <c r="AI182" s="21" t="str">
        <f t="shared" si="33"/>
        <v/>
      </c>
      <c r="AJ182" s="21" t="str">
        <f t="shared" si="34"/>
        <v/>
      </c>
      <c r="AK182" s="21" t="str">
        <f t="shared" si="35"/>
        <v/>
      </c>
      <c r="AL182" s="21" t="str">
        <f t="shared" si="36"/>
        <v/>
      </c>
      <c r="AM182" s="21" t="str">
        <f>IFERROR(IF(B182="","",AJ182+AK182+VLOOKUP(B182,'Katılımcı Bilgileri'!B:F,5,FALSE)),0)</f>
        <v/>
      </c>
      <c r="AN182" s="21" t="str">
        <f>IFERROR(IF(B182="","",IF(AN181="","",COUNTIFS($D$12:$AH$12,1,D182:AH182,"&lt;&gt;")))+VLOOKUP(B182,'Katılımcı Bilgileri'!B:G,6,FALSE),"")</f>
        <v/>
      </c>
      <c r="AO182" s="21" t="str">
        <f t="shared" si="37"/>
        <v/>
      </c>
      <c r="AP182" s="21" t="str">
        <f t="shared" si="38"/>
        <v/>
      </c>
      <c r="AQ182" s="21" t="str">
        <f t="shared" si="39"/>
        <v/>
      </c>
      <c r="AR182" s="21" t="str">
        <f t="shared" si="40"/>
        <v/>
      </c>
      <c r="AS182" s="21" t="str">
        <f t="shared" si="41"/>
        <v/>
      </c>
      <c r="AT182" s="21" t="str">
        <f t="shared" si="42"/>
        <v/>
      </c>
      <c r="AU182" s="21" t="str">
        <f t="shared" si="43"/>
        <v/>
      </c>
      <c r="AV182" s="21" t="str">
        <f t="shared" si="44"/>
        <v/>
      </c>
      <c r="AW182" s="21" t="str">
        <f t="shared" si="45"/>
        <v/>
      </c>
    </row>
    <row r="183" spans="1:49" x14ac:dyDescent="0.25">
      <c r="A183" s="21">
        <v>170</v>
      </c>
      <c r="B183" s="22" t="str">
        <f>IFERROR(VLOOKUP(ROW()-13&amp;$V$8,'Katılımcı Bilgileri'!A:B,2,FALSE),"")</f>
        <v/>
      </c>
      <c r="C183" s="21" t="str">
        <f>IF(B183="","",VLOOKUP(A183&amp;$V$8,'Katılımcı Bilgileri'!A:C,3,FALSE))</f>
        <v/>
      </c>
      <c r="D183" s="23"/>
      <c r="E183" s="23"/>
      <c r="F183" s="23"/>
      <c r="G183" s="23"/>
      <c r="H183" s="23"/>
      <c r="I183" s="23"/>
      <c r="J183" s="23"/>
      <c r="K183" s="23"/>
      <c r="L183" s="23"/>
      <c r="M183" s="23"/>
      <c r="N183" s="23"/>
      <c r="O183" s="23"/>
      <c r="P183" s="23"/>
      <c r="Q183" s="23"/>
      <c r="R183" s="23"/>
      <c r="S183" s="23"/>
      <c r="T183" s="23"/>
      <c r="U183" s="23"/>
      <c r="V183" s="23"/>
      <c r="W183" s="23"/>
      <c r="X183" s="23"/>
      <c r="Y183" s="23"/>
      <c r="Z183" s="23"/>
      <c r="AA183" s="23"/>
      <c r="AB183" s="23"/>
      <c r="AC183" s="23"/>
      <c r="AD183" s="23"/>
      <c r="AE183" s="23"/>
      <c r="AF183" s="23"/>
      <c r="AG183" s="23"/>
      <c r="AH183" s="23"/>
      <c r="AI183" s="21" t="str">
        <f t="shared" si="33"/>
        <v/>
      </c>
      <c r="AJ183" s="21" t="str">
        <f t="shared" si="34"/>
        <v/>
      </c>
      <c r="AK183" s="21" t="str">
        <f t="shared" si="35"/>
        <v/>
      </c>
      <c r="AL183" s="21" t="str">
        <f t="shared" si="36"/>
        <v/>
      </c>
      <c r="AM183" s="21" t="str">
        <f>IFERROR(IF(B183="","",AJ183+AK183+VLOOKUP(B183,'Katılımcı Bilgileri'!B:F,5,FALSE)),0)</f>
        <v/>
      </c>
      <c r="AN183" s="21" t="str">
        <f>IFERROR(IF(B183="","",IF(AN182="","",COUNTIFS($D$12:$AH$12,1,D183:AH183,"&lt;&gt;")))+VLOOKUP(B183,'Katılımcı Bilgileri'!B:G,6,FALSE),"")</f>
        <v/>
      </c>
      <c r="AO183" s="21" t="str">
        <f t="shared" si="37"/>
        <v/>
      </c>
      <c r="AP183" s="21" t="str">
        <f t="shared" si="38"/>
        <v/>
      </c>
      <c r="AQ183" s="21" t="str">
        <f t="shared" si="39"/>
        <v/>
      </c>
      <c r="AR183" s="21" t="str">
        <f t="shared" si="40"/>
        <v/>
      </c>
      <c r="AS183" s="21" t="str">
        <f t="shared" si="41"/>
        <v/>
      </c>
      <c r="AT183" s="21" t="str">
        <f t="shared" si="42"/>
        <v/>
      </c>
      <c r="AU183" s="21" t="str">
        <f t="shared" si="43"/>
        <v/>
      </c>
      <c r="AV183" s="21" t="str">
        <f t="shared" si="44"/>
        <v/>
      </c>
      <c r="AW183" s="21" t="str">
        <f t="shared" si="45"/>
        <v/>
      </c>
    </row>
    <row r="184" spans="1:49" x14ac:dyDescent="0.25">
      <c r="A184" s="21">
        <v>171</v>
      </c>
      <c r="B184" s="22" t="str">
        <f>IFERROR(VLOOKUP(ROW()-13&amp;$V$8,'Katılımcı Bilgileri'!A:B,2,FALSE),"")</f>
        <v/>
      </c>
      <c r="C184" s="21" t="str">
        <f>IF(B184="","",VLOOKUP(A184&amp;$V$8,'Katılımcı Bilgileri'!A:C,3,FALSE))</f>
        <v/>
      </c>
      <c r="D184" s="23"/>
      <c r="E184" s="23"/>
      <c r="F184" s="23"/>
      <c r="G184" s="23"/>
      <c r="H184" s="23"/>
      <c r="I184" s="23"/>
      <c r="J184" s="23"/>
      <c r="K184" s="23"/>
      <c r="L184" s="23"/>
      <c r="M184" s="23"/>
      <c r="N184" s="23"/>
      <c r="O184" s="23"/>
      <c r="P184" s="23"/>
      <c r="Q184" s="23"/>
      <c r="R184" s="23"/>
      <c r="S184" s="23"/>
      <c r="T184" s="23"/>
      <c r="U184" s="23"/>
      <c r="V184" s="23"/>
      <c r="W184" s="23"/>
      <c r="X184" s="23"/>
      <c r="Y184" s="23"/>
      <c r="Z184" s="23"/>
      <c r="AA184" s="23"/>
      <c r="AB184" s="23"/>
      <c r="AC184" s="23"/>
      <c r="AD184" s="23"/>
      <c r="AE184" s="23"/>
      <c r="AF184" s="23"/>
      <c r="AG184" s="23"/>
      <c r="AH184" s="23"/>
      <c r="AI184" s="21" t="str">
        <f t="shared" si="33"/>
        <v/>
      </c>
      <c r="AJ184" s="21" t="str">
        <f t="shared" si="34"/>
        <v/>
      </c>
      <c r="AK184" s="21" t="str">
        <f t="shared" si="35"/>
        <v/>
      </c>
      <c r="AL184" s="21" t="str">
        <f t="shared" si="36"/>
        <v/>
      </c>
      <c r="AM184" s="21" t="str">
        <f>IFERROR(IF(B184="","",AJ184+AK184+VLOOKUP(B184,'Katılımcı Bilgileri'!B:F,5,FALSE)),0)</f>
        <v/>
      </c>
      <c r="AN184" s="21" t="str">
        <f>IFERROR(IF(B184="","",IF(AN183="","",COUNTIFS($D$12:$AH$12,1,D184:AH184,"&lt;&gt;")))+VLOOKUP(B184,'Katılımcı Bilgileri'!B:G,6,FALSE),"")</f>
        <v/>
      </c>
      <c r="AO184" s="21" t="str">
        <f t="shared" si="37"/>
        <v/>
      </c>
      <c r="AP184" s="21" t="str">
        <f t="shared" si="38"/>
        <v/>
      </c>
      <c r="AQ184" s="21" t="str">
        <f t="shared" si="39"/>
        <v/>
      </c>
      <c r="AR184" s="21" t="str">
        <f t="shared" si="40"/>
        <v/>
      </c>
      <c r="AS184" s="21" t="str">
        <f t="shared" si="41"/>
        <v/>
      </c>
      <c r="AT184" s="21" t="str">
        <f t="shared" si="42"/>
        <v/>
      </c>
      <c r="AU184" s="21" t="str">
        <f t="shared" si="43"/>
        <v/>
      </c>
      <c r="AV184" s="21" t="str">
        <f t="shared" si="44"/>
        <v/>
      </c>
      <c r="AW184" s="21" t="str">
        <f t="shared" si="45"/>
        <v/>
      </c>
    </row>
    <row r="185" spans="1:49" x14ac:dyDescent="0.25">
      <c r="A185" s="21">
        <v>172</v>
      </c>
      <c r="B185" s="22" t="str">
        <f>IFERROR(VLOOKUP(ROW()-13&amp;$V$8,'Katılımcı Bilgileri'!A:B,2,FALSE),"")</f>
        <v/>
      </c>
      <c r="C185" s="21" t="str">
        <f>IF(B185="","",VLOOKUP(A185&amp;$V$8,'Katılımcı Bilgileri'!A:C,3,FALSE))</f>
        <v/>
      </c>
      <c r="D185" s="23"/>
      <c r="E185" s="23"/>
      <c r="F185" s="23"/>
      <c r="G185" s="23"/>
      <c r="H185" s="23"/>
      <c r="I185" s="23"/>
      <c r="J185" s="23"/>
      <c r="K185" s="23"/>
      <c r="L185" s="23"/>
      <c r="M185" s="23"/>
      <c r="N185" s="23"/>
      <c r="O185" s="23"/>
      <c r="P185" s="23"/>
      <c r="Q185" s="23"/>
      <c r="R185" s="23"/>
      <c r="S185" s="23"/>
      <c r="T185" s="23"/>
      <c r="U185" s="23"/>
      <c r="V185" s="23"/>
      <c r="W185" s="23"/>
      <c r="X185" s="23"/>
      <c r="Y185" s="23"/>
      <c r="Z185" s="23"/>
      <c r="AA185" s="23"/>
      <c r="AB185" s="23"/>
      <c r="AC185" s="23"/>
      <c r="AD185" s="23"/>
      <c r="AE185" s="23"/>
      <c r="AF185" s="23"/>
      <c r="AG185" s="23"/>
      <c r="AH185" s="23"/>
      <c r="AI185" s="21" t="str">
        <f t="shared" si="33"/>
        <v/>
      </c>
      <c r="AJ185" s="21" t="str">
        <f t="shared" si="34"/>
        <v/>
      </c>
      <c r="AK185" s="21" t="str">
        <f t="shared" si="35"/>
        <v/>
      </c>
      <c r="AL185" s="21" t="str">
        <f t="shared" si="36"/>
        <v/>
      </c>
      <c r="AM185" s="21" t="str">
        <f>IFERROR(IF(B185="","",AJ185+AK185+VLOOKUP(B185,'Katılımcı Bilgileri'!B:F,5,FALSE)),0)</f>
        <v/>
      </c>
      <c r="AN185" s="21" t="str">
        <f>IFERROR(IF(B185="","",IF(AN184="","",COUNTIFS($D$12:$AH$12,1,D185:AH185,"&lt;&gt;")))+VLOOKUP(B185,'Katılımcı Bilgileri'!B:G,6,FALSE),"")</f>
        <v/>
      </c>
      <c r="AO185" s="21" t="str">
        <f t="shared" si="37"/>
        <v/>
      </c>
      <c r="AP185" s="21" t="str">
        <f t="shared" si="38"/>
        <v/>
      </c>
      <c r="AQ185" s="21" t="str">
        <f t="shared" si="39"/>
        <v/>
      </c>
      <c r="AR185" s="21" t="str">
        <f t="shared" si="40"/>
        <v/>
      </c>
      <c r="AS185" s="21" t="str">
        <f t="shared" si="41"/>
        <v/>
      </c>
      <c r="AT185" s="21" t="str">
        <f t="shared" si="42"/>
        <v/>
      </c>
      <c r="AU185" s="21" t="str">
        <f t="shared" si="43"/>
        <v/>
      </c>
      <c r="AV185" s="21" t="str">
        <f t="shared" si="44"/>
        <v/>
      </c>
      <c r="AW185" s="21" t="str">
        <f t="shared" si="45"/>
        <v/>
      </c>
    </row>
    <row r="186" spans="1:49" x14ac:dyDescent="0.25">
      <c r="A186" s="21">
        <v>173</v>
      </c>
      <c r="B186" s="22" t="str">
        <f>IFERROR(VLOOKUP(ROW()-13&amp;$V$8,'Katılımcı Bilgileri'!A:B,2,FALSE),"")</f>
        <v/>
      </c>
      <c r="C186" s="21" t="str">
        <f>IF(B186="","",VLOOKUP(A186&amp;$V$8,'Katılımcı Bilgileri'!A:C,3,FALSE))</f>
        <v/>
      </c>
      <c r="D186" s="23"/>
      <c r="E186" s="23"/>
      <c r="F186" s="23"/>
      <c r="G186" s="23"/>
      <c r="H186" s="23"/>
      <c r="I186" s="23"/>
      <c r="J186" s="23"/>
      <c r="K186" s="23"/>
      <c r="L186" s="23"/>
      <c r="M186" s="23"/>
      <c r="N186" s="23"/>
      <c r="O186" s="23"/>
      <c r="P186" s="23"/>
      <c r="Q186" s="23"/>
      <c r="R186" s="23"/>
      <c r="S186" s="23"/>
      <c r="T186" s="23"/>
      <c r="U186" s="23"/>
      <c r="V186" s="23"/>
      <c r="W186" s="23"/>
      <c r="X186" s="23"/>
      <c r="Y186" s="23"/>
      <c r="Z186" s="23"/>
      <c r="AA186" s="23"/>
      <c r="AB186" s="23"/>
      <c r="AC186" s="23"/>
      <c r="AD186" s="23"/>
      <c r="AE186" s="23"/>
      <c r="AF186" s="23"/>
      <c r="AG186" s="23"/>
      <c r="AH186" s="23"/>
      <c r="AI186" s="21" t="str">
        <f t="shared" si="33"/>
        <v/>
      </c>
      <c r="AJ186" s="21" t="str">
        <f t="shared" si="34"/>
        <v/>
      </c>
      <c r="AK186" s="21" t="str">
        <f t="shared" si="35"/>
        <v/>
      </c>
      <c r="AL186" s="21" t="str">
        <f t="shared" si="36"/>
        <v/>
      </c>
      <c r="AM186" s="21" t="str">
        <f>IFERROR(IF(B186="","",AJ186+AK186+VLOOKUP(B186,'Katılımcı Bilgileri'!B:F,5,FALSE)),0)</f>
        <v/>
      </c>
      <c r="AN186" s="21" t="str">
        <f>IFERROR(IF(B186="","",IF(AN185="","",COUNTIFS($D$12:$AH$12,1,D186:AH186,"&lt;&gt;")))+VLOOKUP(B186,'Katılımcı Bilgileri'!B:G,6,FALSE),"")</f>
        <v/>
      </c>
      <c r="AO186" s="21" t="str">
        <f t="shared" si="37"/>
        <v/>
      </c>
      <c r="AP186" s="21" t="str">
        <f t="shared" si="38"/>
        <v/>
      </c>
      <c r="AQ186" s="21" t="str">
        <f t="shared" si="39"/>
        <v/>
      </c>
      <c r="AR186" s="21" t="str">
        <f t="shared" si="40"/>
        <v/>
      </c>
      <c r="AS186" s="21" t="str">
        <f t="shared" si="41"/>
        <v/>
      </c>
      <c r="AT186" s="21" t="str">
        <f t="shared" si="42"/>
        <v/>
      </c>
      <c r="AU186" s="21" t="str">
        <f t="shared" si="43"/>
        <v/>
      </c>
      <c r="AV186" s="21" t="str">
        <f t="shared" si="44"/>
        <v/>
      </c>
      <c r="AW186" s="21" t="str">
        <f t="shared" si="45"/>
        <v/>
      </c>
    </row>
    <row r="187" spans="1:49" x14ac:dyDescent="0.25">
      <c r="A187" s="21">
        <v>174</v>
      </c>
      <c r="B187" s="22" t="str">
        <f>IFERROR(VLOOKUP(ROW()-13&amp;$V$8,'Katılımcı Bilgileri'!A:B,2,FALSE),"")</f>
        <v/>
      </c>
      <c r="C187" s="21" t="str">
        <f>IF(B187="","",VLOOKUP(A187&amp;$V$8,'Katılımcı Bilgileri'!A:C,3,FALSE))</f>
        <v/>
      </c>
      <c r="D187" s="23"/>
      <c r="E187" s="23"/>
      <c r="F187" s="23"/>
      <c r="G187" s="23"/>
      <c r="H187" s="23"/>
      <c r="I187" s="23"/>
      <c r="J187" s="23"/>
      <c r="K187" s="23"/>
      <c r="L187" s="23"/>
      <c r="M187" s="23"/>
      <c r="N187" s="23"/>
      <c r="O187" s="23"/>
      <c r="P187" s="23"/>
      <c r="Q187" s="23"/>
      <c r="R187" s="23"/>
      <c r="S187" s="23"/>
      <c r="T187" s="23"/>
      <c r="U187" s="23"/>
      <c r="V187" s="23"/>
      <c r="W187" s="23"/>
      <c r="X187" s="23"/>
      <c r="Y187" s="23"/>
      <c r="Z187" s="23"/>
      <c r="AA187" s="23"/>
      <c r="AB187" s="23"/>
      <c r="AC187" s="23"/>
      <c r="AD187" s="23"/>
      <c r="AE187" s="23"/>
      <c r="AF187" s="23"/>
      <c r="AG187" s="23"/>
      <c r="AH187" s="23"/>
      <c r="AI187" s="21" t="str">
        <f t="shared" si="33"/>
        <v/>
      </c>
      <c r="AJ187" s="21" t="str">
        <f t="shared" si="34"/>
        <v/>
      </c>
      <c r="AK187" s="21" t="str">
        <f t="shared" si="35"/>
        <v/>
      </c>
      <c r="AL187" s="21" t="str">
        <f t="shared" si="36"/>
        <v/>
      </c>
      <c r="AM187" s="21" t="str">
        <f>IFERROR(IF(B187="","",AJ187+AK187+VLOOKUP(B187,'Katılımcı Bilgileri'!B:F,5,FALSE)),0)</f>
        <v/>
      </c>
      <c r="AN187" s="21" t="str">
        <f>IFERROR(IF(B187="","",IF(AN186="","",COUNTIFS($D$12:$AH$12,1,D187:AH187,"&lt;&gt;")))+VLOOKUP(B187,'Katılımcı Bilgileri'!B:G,6,FALSE),"")</f>
        <v/>
      </c>
      <c r="AO187" s="21" t="str">
        <f t="shared" si="37"/>
        <v/>
      </c>
      <c r="AP187" s="21" t="str">
        <f t="shared" si="38"/>
        <v/>
      </c>
      <c r="AQ187" s="21" t="str">
        <f t="shared" si="39"/>
        <v/>
      </c>
      <c r="AR187" s="21" t="str">
        <f t="shared" si="40"/>
        <v/>
      </c>
      <c r="AS187" s="21" t="str">
        <f t="shared" si="41"/>
        <v/>
      </c>
      <c r="AT187" s="21" t="str">
        <f t="shared" si="42"/>
        <v/>
      </c>
      <c r="AU187" s="21" t="str">
        <f t="shared" si="43"/>
        <v/>
      </c>
      <c r="AV187" s="21" t="str">
        <f t="shared" si="44"/>
        <v/>
      </c>
      <c r="AW187" s="21" t="str">
        <f t="shared" si="45"/>
        <v/>
      </c>
    </row>
    <row r="188" spans="1:49" x14ac:dyDescent="0.25">
      <c r="A188" s="21">
        <v>175</v>
      </c>
      <c r="B188" s="22" t="str">
        <f>IFERROR(VLOOKUP(ROW()-13&amp;$V$8,'Katılımcı Bilgileri'!A:B,2,FALSE),"")</f>
        <v/>
      </c>
      <c r="C188" s="21" t="str">
        <f>IF(B188="","",VLOOKUP(A188&amp;$V$8,'Katılımcı Bilgileri'!A:C,3,FALSE))</f>
        <v/>
      </c>
      <c r="D188" s="23"/>
      <c r="E188" s="23"/>
      <c r="F188" s="23"/>
      <c r="G188" s="23"/>
      <c r="H188" s="23"/>
      <c r="I188" s="23"/>
      <c r="J188" s="23"/>
      <c r="K188" s="23"/>
      <c r="L188" s="23"/>
      <c r="M188" s="23"/>
      <c r="N188" s="23"/>
      <c r="O188" s="23"/>
      <c r="P188" s="23"/>
      <c r="Q188" s="23"/>
      <c r="R188" s="23"/>
      <c r="S188" s="23"/>
      <c r="T188" s="23"/>
      <c r="U188" s="23"/>
      <c r="V188" s="23"/>
      <c r="W188" s="23"/>
      <c r="X188" s="23"/>
      <c r="Y188" s="23"/>
      <c r="Z188" s="23"/>
      <c r="AA188" s="23"/>
      <c r="AB188" s="23"/>
      <c r="AC188" s="23"/>
      <c r="AD188" s="23"/>
      <c r="AE188" s="23"/>
      <c r="AF188" s="23"/>
      <c r="AG188" s="23"/>
      <c r="AH188" s="23"/>
      <c r="AI188" s="21" t="str">
        <f t="shared" si="33"/>
        <v/>
      </c>
      <c r="AJ188" s="21" t="str">
        <f t="shared" si="34"/>
        <v/>
      </c>
      <c r="AK188" s="21" t="str">
        <f t="shared" si="35"/>
        <v/>
      </c>
      <c r="AL188" s="21" t="str">
        <f t="shared" si="36"/>
        <v/>
      </c>
      <c r="AM188" s="21" t="str">
        <f>IFERROR(IF(B188="","",AJ188+AK188+VLOOKUP(B188,'Katılımcı Bilgileri'!B:F,5,FALSE)),0)</f>
        <v/>
      </c>
      <c r="AN188" s="21" t="str">
        <f>IFERROR(IF(B188="","",IF(AN187="","",COUNTIFS($D$12:$AH$12,1,D188:AH188,"&lt;&gt;")))+VLOOKUP(B188,'Katılımcı Bilgileri'!B:G,6,FALSE),"")</f>
        <v/>
      </c>
      <c r="AO188" s="21" t="str">
        <f t="shared" si="37"/>
        <v/>
      </c>
      <c r="AP188" s="21" t="str">
        <f t="shared" si="38"/>
        <v/>
      </c>
      <c r="AQ188" s="21" t="str">
        <f t="shared" si="39"/>
        <v/>
      </c>
      <c r="AR188" s="21" t="str">
        <f t="shared" si="40"/>
        <v/>
      </c>
      <c r="AS188" s="21" t="str">
        <f t="shared" si="41"/>
        <v/>
      </c>
      <c r="AT188" s="21" t="str">
        <f t="shared" si="42"/>
        <v/>
      </c>
      <c r="AU188" s="21" t="str">
        <f t="shared" si="43"/>
        <v/>
      </c>
      <c r="AV188" s="21" t="str">
        <f t="shared" si="44"/>
        <v/>
      </c>
      <c r="AW188" s="21" t="str">
        <f t="shared" si="45"/>
        <v/>
      </c>
    </row>
    <row r="189" spans="1:49" x14ac:dyDescent="0.25">
      <c r="A189" s="21">
        <v>176</v>
      </c>
      <c r="B189" s="22" t="str">
        <f>IFERROR(VLOOKUP(ROW()-13&amp;$V$8,'Katılımcı Bilgileri'!A:B,2,FALSE),"")</f>
        <v/>
      </c>
      <c r="C189" s="21" t="str">
        <f>IF(B189="","",VLOOKUP(A189&amp;$V$8,'Katılımcı Bilgileri'!A:C,3,FALSE))</f>
        <v/>
      </c>
      <c r="D189" s="23"/>
      <c r="E189" s="23"/>
      <c r="F189" s="23"/>
      <c r="G189" s="23"/>
      <c r="H189" s="23"/>
      <c r="I189" s="23"/>
      <c r="J189" s="23"/>
      <c r="K189" s="23"/>
      <c r="L189" s="23"/>
      <c r="M189" s="23"/>
      <c r="N189" s="23"/>
      <c r="O189" s="23"/>
      <c r="P189" s="23"/>
      <c r="Q189" s="23"/>
      <c r="R189" s="23"/>
      <c r="S189" s="23"/>
      <c r="T189" s="23"/>
      <c r="U189" s="23"/>
      <c r="V189" s="23"/>
      <c r="W189" s="23"/>
      <c r="X189" s="23"/>
      <c r="Y189" s="23"/>
      <c r="Z189" s="23"/>
      <c r="AA189" s="23"/>
      <c r="AB189" s="23"/>
      <c r="AC189" s="23"/>
      <c r="AD189" s="23"/>
      <c r="AE189" s="23"/>
      <c r="AF189" s="23"/>
      <c r="AG189" s="23"/>
      <c r="AH189" s="23"/>
      <c r="AI189" s="21" t="str">
        <f t="shared" si="33"/>
        <v/>
      </c>
      <c r="AJ189" s="21" t="str">
        <f t="shared" si="34"/>
        <v/>
      </c>
      <c r="AK189" s="21" t="str">
        <f t="shared" si="35"/>
        <v/>
      </c>
      <c r="AL189" s="21" t="str">
        <f t="shared" si="36"/>
        <v/>
      </c>
      <c r="AM189" s="21" t="str">
        <f>IFERROR(IF(B189="","",AJ189+AK189+VLOOKUP(B189,'Katılımcı Bilgileri'!B:F,5,FALSE)),0)</f>
        <v/>
      </c>
      <c r="AN189" s="21" t="str">
        <f>IFERROR(IF(B189="","",IF(AN188="","",COUNTIFS($D$12:$AH$12,1,D189:AH189,"&lt;&gt;")))+VLOOKUP(B189,'Katılımcı Bilgileri'!B:G,6,FALSE),"")</f>
        <v/>
      </c>
      <c r="AO189" s="21" t="str">
        <f t="shared" si="37"/>
        <v/>
      </c>
      <c r="AP189" s="21" t="str">
        <f t="shared" si="38"/>
        <v/>
      </c>
      <c r="AQ189" s="21" t="str">
        <f t="shared" si="39"/>
        <v/>
      </c>
      <c r="AR189" s="21" t="str">
        <f t="shared" si="40"/>
        <v/>
      </c>
      <c r="AS189" s="21" t="str">
        <f t="shared" si="41"/>
        <v/>
      </c>
      <c r="AT189" s="21" t="str">
        <f t="shared" si="42"/>
        <v/>
      </c>
      <c r="AU189" s="21" t="str">
        <f t="shared" si="43"/>
        <v/>
      </c>
      <c r="AV189" s="21" t="str">
        <f t="shared" si="44"/>
        <v/>
      </c>
      <c r="AW189" s="21" t="str">
        <f t="shared" si="45"/>
        <v/>
      </c>
    </row>
    <row r="190" spans="1:49" x14ac:dyDescent="0.25">
      <c r="A190" s="21">
        <v>177</v>
      </c>
      <c r="B190" s="22" t="str">
        <f>IFERROR(VLOOKUP(ROW()-13&amp;$V$8,'Katılımcı Bilgileri'!A:B,2,FALSE),"")</f>
        <v/>
      </c>
      <c r="C190" s="21" t="str">
        <f>IF(B190="","",VLOOKUP(A190&amp;$V$8,'Katılımcı Bilgileri'!A:C,3,FALSE))</f>
        <v/>
      </c>
      <c r="D190" s="23"/>
      <c r="E190" s="23"/>
      <c r="F190" s="23"/>
      <c r="G190" s="23"/>
      <c r="H190" s="23"/>
      <c r="I190" s="23"/>
      <c r="J190" s="23"/>
      <c r="K190" s="23"/>
      <c r="L190" s="23"/>
      <c r="M190" s="23"/>
      <c r="N190" s="23"/>
      <c r="O190" s="23"/>
      <c r="P190" s="23"/>
      <c r="Q190" s="23"/>
      <c r="R190" s="23"/>
      <c r="S190" s="23"/>
      <c r="T190" s="23"/>
      <c r="U190" s="23"/>
      <c r="V190" s="23"/>
      <c r="W190" s="23"/>
      <c r="X190" s="23"/>
      <c r="Y190" s="23"/>
      <c r="Z190" s="23"/>
      <c r="AA190" s="23"/>
      <c r="AB190" s="23"/>
      <c r="AC190" s="23"/>
      <c r="AD190" s="23"/>
      <c r="AE190" s="23"/>
      <c r="AF190" s="23"/>
      <c r="AG190" s="23"/>
      <c r="AH190" s="23"/>
      <c r="AI190" s="21" t="str">
        <f t="shared" si="33"/>
        <v/>
      </c>
      <c r="AJ190" s="21" t="str">
        <f t="shared" si="34"/>
        <v/>
      </c>
      <c r="AK190" s="21" t="str">
        <f t="shared" si="35"/>
        <v/>
      </c>
      <c r="AL190" s="21" t="str">
        <f t="shared" si="36"/>
        <v/>
      </c>
      <c r="AM190" s="21" t="str">
        <f>IFERROR(IF(B190="","",AJ190+AK190+VLOOKUP(B190,'Katılımcı Bilgileri'!B:F,5,FALSE)),0)</f>
        <v/>
      </c>
      <c r="AN190" s="21" t="str">
        <f>IFERROR(IF(B190="","",IF(AN189="","",COUNTIFS($D$12:$AH$12,1,D190:AH190,"&lt;&gt;")))+VLOOKUP(B190,'Katılımcı Bilgileri'!B:G,6,FALSE),"")</f>
        <v/>
      </c>
      <c r="AO190" s="21" t="str">
        <f t="shared" si="37"/>
        <v/>
      </c>
      <c r="AP190" s="21" t="str">
        <f t="shared" si="38"/>
        <v/>
      </c>
      <c r="AQ190" s="21" t="str">
        <f t="shared" si="39"/>
        <v/>
      </c>
      <c r="AR190" s="21" t="str">
        <f t="shared" si="40"/>
        <v/>
      </c>
      <c r="AS190" s="21" t="str">
        <f t="shared" si="41"/>
        <v/>
      </c>
      <c r="AT190" s="21" t="str">
        <f t="shared" si="42"/>
        <v/>
      </c>
      <c r="AU190" s="21" t="str">
        <f t="shared" si="43"/>
        <v/>
      </c>
      <c r="AV190" s="21" t="str">
        <f t="shared" si="44"/>
        <v/>
      </c>
      <c r="AW190" s="21" t="str">
        <f t="shared" si="45"/>
        <v/>
      </c>
    </row>
    <row r="191" spans="1:49" x14ac:dyDescent="0.25">
      <c r="A191" s="21">
        <v>178</v>
      </c>
      <c r="B191" s="22" t="str">
        <f>IFERROR(VLOOKUP(ROW()-13&amp;$V$8,'Katılımcı Bilgileri'!A:B,2,FALSE),"")</f>
        <v/>
      </c>
      <c r="C191" s="21" t="str">
        <f>IF(B191="","",VLOOKUP(A191&amp;$V$8,'Katılımcı Bilgileri'!A:C,3,FALSE))</f>
        <v/>
      </c>
      <c r="D191" s="23"/>
      <c r="E191" s="23"/>
      <c r="F191" s="23"/>
      <c r="G191" s="23"/>
      <c r="H191" s="23"/>
      <c r="I191" s="23"/>
      <c r="J191" s="23"/>
      <c r="K191" s="23"/>
      <c r="L191" s="23"/>
      <c r="M191" s="23"/>
      <c r="N191" s="23"/>
      <c r="O191" s="23"/>
      <c r="P191" s="23"/>
      <c r="Q191" s="23"/>
      <c r="R191" s="23"/>
      <c r="S191" s="23"/>
      <c r="T191" s="23"/>
      <c r="U191" s="23"/>
      <c r="V191" s="23"/>
      <c r="W191" s="23"/>
      <c r="X191" s="23"/>
      <c r="Y191" s="23"/>
      <c r="Z191" s="23"/>
      <c r="AA191" s="23"/>
      <c r="AB191" s="23"/>
      <c r="AC191" s="23"/>
      <c r="AD191" s="23"/>
      <c r="AE191" s="23"/>
      <c r="AF191" s="23"/>
      <c r="AG191" s="23"/>
      <c r="AH191" s="23"/>
      <c r="AI191" s="21" t="str">
        <f t="shared" si="33"/>
        <v/>
      </c>
      <c r="AJ191" s="21" t="str">
        <f t="shared" si="34"/>
        <v/>
      </c>
      <c r="AK191" s="21" t="str">
        <f t="shared" si="35"/>
        <v/>
      </c>
      <c r="AL191" s="21" t="str">
        <f t="shared" si="36"/>
        <v/>
      </c>
      <c r="AM191" s="21" t="str">
        <f>IFERROR(IF(B191="","",AJ191+AK191+VLOOKUP(B191,'Katılımcı Bilgileri'!B:F,5,FALSE)),0)</f>
        <v/>
      </c>
      <c r="AN191" s="21" t="str">
        <f>IFERROR(IF(B191="","",IF(AN190="","",COUNTIFS($D$12:$AH$12,1,D191:AH191,"&lt;&gt;")))+VLOOKUP(B191,'Katılımcı Bilgileri'!B:G,6,FALSE),"")</f>
        <v/>
      </c>
      <c r="AO191" s="21" t="str">
        <f t="shared" si="37"/>
        <v/>
      </c>
      <c r="AP191" s="21" t="str">
        <f t="shared" si="38"/>
        <v/>
      </c>
      <c r="AQ191" s="21" t="str">
        <f t="shared" si="39"/>
        <v/>
      </c>
      <c r="AR191" s="21" t="str">
        <f t="shared" si="40"/>
        <v/>
      </c>
      <c r="AS191" s="21" t="str">
        <f t="shared" si="41"/>
        <v/>
      </c>
      <c r="AT191" s="21" t="str">
        <f t="shared" si="42"/>
        <v/>
      </c>
      <c r="AU191" s="21" t="str">
        <f t="shared" si="43"/>
        <v/>
      </c>
      <c r="AV191" s="21" t="str">
        <f t="shared" si="44"/>
        <v/>
      </c>
      <c r="AW191" s="21" t="str">
        <f t="shared" si="45"/>
        <v/>
      </c>
    </row>
    <row r="192" spans="1:49" x14ac:dyDescent="0.25">
      <c r="A192" s="21">
        <v>179</v>
      </c>
      <c r="B192" s="22" t="str">
        <f>IFERROR(VLOOKUP(ROW()-13&amp;$V$8,'Katılımcı Bilgileri'!A:B,2,FALSE),"")</f>
        <v/>
      </c>
      <c r="C192" s="21" t="str">
        <f>IF(B192="","",VLOOKUP(A192&amp;$V$8,'Katılımcı Bilgileri'!A:C,3,FALSE))</f>
        <v/>
      </c>
      <c r="D192" s="23"/>
      <c r="E192" s="23"/>
      <c r="F192" s="23"/>
      <c r="G192" s="23"/>
      <c r="H192" s="23"/>
      <c r="I192" s="23"/>
      <c r="J192" s="23"/>
      <c r="K192" s="23"/>
      <c r="L192" s="23"/>
      <c r="M192" s="23"/>
      <c r="N192" s="23"/>
      <c r="O192" s="23"/>
      <c r="P192" s="23"/>
      <c r="Q192" s="23"/>
      <c r="R192" s="23"/>
      <c r="S192" s="23"/>
      <c r="T192" s="23"/>
      <c r="U192" s="23"/>
      <c r="V192" s="23"/>
      <c r="W192" s="23"/>
      <c r="X192" s="23"/>
      <c r="Y192" s="23"/>
      <c r="Z192" s="23"/>
      <c r="AA192" s="23"/>
      <c r="AB192" s="23"/>
      <c r="AC192" s="23"/>
      <c r="AD192" s="23"/>
      <c r="AE192" s="23"/>
      <c r="AF192" s="23"/>
      <c r="AG192" s="23"/>
      <c r="AH192" s="23"/>
      <c r="AI192" s="21" t="str">
        <f t="shared" si="33"/>
        <v/>
      </c>
      <c r="AJ192" s="21" t="str">
        <f t="shared" si="34"/>
        <v/>
      </c>
      <c r="AK192" s="21" t="str">
        <f t="shared" si="35"/>
        <v/>
      </c>
      <c r="AL192" s="21" t="str">
        <f t="shared" si="36"/>
        <v/>
      </c>
      <c r="AM192" s="21" t="str">
        <f>IFERROR(IF(B192="","",AJ192+AK192+VLOOKUP(B192,'Katılımcı Bilgileri'!B:F,5,FALSE)),0)</f>
        <v/>
      </c>
      <c r="AN192" s="21" t="str">
        <f>IFERROR(IF(B192="","",IF(AN191="","",COUNTIFS($D$12:$AH$12,1,D192:AH192,"&lt;&gt;")))+VLOOKUP(B192,'Katılımcı Bilgileri'!B:G,6,FALSE),"")</f>
        <v/>
      </c>
      <c r="AO192" s="21" t="str">
        <f t="shared" si="37"/>
        <v/>
      </c>
      <c r="AP192" s="21" t="str">
        <f t="shared" si="38"/>
        <v/>
      </c>
      <c r="AQ192" s="21" t="str">
        <f t="shared" si="39"/>
        <v/>
      </c>
      <c r="AR192" s="21" t="str">
        <f t="shared" si="40"/>
        <v/>
      </c>
      <c r="AS192" s="21" t="str">
        <f t="shared" si="41"/>
        <v/>
      </c>
      <c r="AT192" s="21" t="str">
        <f t="shared" si="42"/>
        <v/>
      </c>
      <c r="AU192" s="21" t="str">
        <f t="shared" si="43"/>
        <v/>
      </c>
      <c r="AV192" s="21" t="str">
        <f t="shared" si="44"/>
        <v/>
      </c>
      <c r="AW192" s="21" t="str">
        <f t="shared" si="45"/>
        <v/>
      </c>
    </row>
    <row r="193" spans="1:49" x14ac:dyDescent="0.25">
      <c r="A193" s="21">
        <v>180</v>
      </c>
      <c r="B193" s="22" t="str">
        <f>IFERROR(VLOOKUP(ROW()-13&amp;$V$8,'Katılımcı Bilgileri'!A:B,2,FALSE),"")</f>
        <v/>
      </c>
      <c r="C193" s="21" t="str">
        <f>IF(B193="","",VLOOKUP(A193&amp;$V$8,'Katılımcı Bilgileri'!A:C,3,FALSE))</f>
        <v/>
      </c>
      <c r="D193" s="23"/>
      <c r="E193" s="23"/>
      <c r="F193" s="23"/>
      <c r="G193" s="23"/>
      <c r="H193" s="23"/>
      <c r="I193" s="23"/>
      <c r="J193" s="23"/>
      <c r="K193" s="23"/>
      <c r="L193" s="23"/>
      <c r="M193" s="23"/>
      <c r="N193" s="23"/>
      <c r="O193" s="23"/>
      <c r="P193" s="23"/>
      <c r="Q193" s="23"/>
      <c r="R193" s="23"/>
      <c r="S193" s="23"/>
      <c r="T193" s="23"/>
      <c r="U193" s="23"/>
      <c r="V193" s="23"/>
      <c r="W193" s="23"/>
      <c r="X193" s="23"/>
      <c r="Y193" s="23"/>
      <c r="Z193" s="23"/>
      <c r="AA193" s="23"/>
      <c r="AB193" s="23"/>
      <c r="AC193" s="23"/>
      <c r="AD193" s="23"/>
      <c r="AE193" s="23"/>
      <c r="AF193" s="23"/>
      <c r="AG193" s="23"/>
      <c r="AH193" s="23"/>
      <c r="AI193" s="21" t="str">
        <f t="shared" si="33"/>
        <v/>
      </c>
      <c r="AJ193" s="21" t="str">
        <f t="shared" si="34"/>
        <v/>
      </c>
      <c r="AK193" s="21" t="str">
        <f t="shared" si="35"/>
        <v/>
      </c>
      <c r="AL193" s="21" t="str">
        <f t="shared" si="36"/>
        <v/>
      </c>
      <c r="AM193" s="21" t="str">
        <f>IFERROR(IF(B193="","",AJ193+AK193+VLOOKUP(B193,'Katılımcı Bilgileri'!B:F,5,FALSE)),0)</f>
        <v/>
      </c>
      <c r="AN193" s="21" t="str">
        <f>IFERROR(IF(B193="","",IF(AN192="","",COUNTIFS($D$12:$AH$12,1,D193:AH193,"&lt;&gt;")))+VLOOKUP(B193,'Katılımcı Bilgileri'!B:G,6,FALSE),"")</f>
        <v/>
      </c>
      <c r="AO193" s="21" t="str">
        <f t="shared" si="37"/>
        <v/>
      </c>
      <c r="AP193" s="21" t="str">
        <f t="shared" si="38"/>
        <v/>
      </c>
      <c r="AQ193" s="21" t="str">
        <f t="shared" si="39"/>
        <v/>
      </c>
      <c r="AR193" s="21" t="str">
        <f t="shared" si="40"/>
        <v/>
      </c>
      <c r="AS193" s="21" t="str">
        <f t="shared" si="41"/>
        <v/>
      </c>
      <c r="AT193" s="21" t="str">
        <f t="shared" si="42"/>
        <v/>
      </c>
      <c r="AU193" s="21" t="str">
        <f t="shared" si="43"/>
        <v/>
      </c>
      <c r="AV193" s="21" t="str">
        <f t="shared" si="44"/>
        <v/>
      </c>
      <c r="AW193" s="21" t="str">
        <f t="shared" si="45"/>
        <v/>
      </c>
    </row>
    <row r="194" spans="1:49" x14ac:dyDescent="0.25">
      <c r="A194" s="21">
        <v>181</v>
      </c>
      <c r="B194" s="22" t="str">
        <f>IFERROR(VLOOKUP(ROW()-13&amp;$V$8,'Katılımcı Bilgileri'!A:B,2,FALSE),"")</f>
        <v/>
      </c>
      <c r="C194" s="21" t="str">
        <f>IF(B194="","",VLOOKUP(A194&amp;$V$8,'Katılımcı Bilgileri'!A:C,3,FALSE))</f>
        <v/>
      </c>
      <c r="D194" s="23"/>
      <c r="E194" s="23"/>
      <c r="F194" s="23"/>
      <c r="G194" s="23"/>
      <c r="H194" s="23"/>
      <c r="I194" s="23"/>
      <c r="J194" s="23"/>
      <c r="K194" s="23"/>
      <c r="L194" s="23"/>
      <c r="M194" s="23"/>
      <c r="N194" s="23"/>
      <c r="O194" s="23"/>
      <c r="P194" s="23"/>
      <c r="Q194" s="23"/>
      <c r="R194" s="23"/>
      <c r="S194" s="23"/>
      <c r="T194" s="23"/>
      <c r="U194" s="23"/>
      <c r="V194" s="23"/>
      <c r="W194" s="23"/>
      <c r="X194" s="23"/>
      <c r="Y194" s="23"/>
      <c r="Z194" s="23"/>
      <c r="AA194" s="23"/>
      <c r="AB194" s="23"/>
      <c r="AC194" s="23"/>
      <c r="AD194" s="23"/>
      <c r="AE194" s="23"/>
      <c r="AF194" s="23"/>
      <c r="AG194" s="23"/>
      <c r="AH194" s="23"/>
      <c r="AI194" s="21" t="str">
        <f t="shared" si="33"/>
        <v/>
      </c>
      <c r="AJ194" s="21" t="str">
        <f t="shared" si="34"/>
        <v/>
      </c>
      <c r="AK194" s="21" t="str">
        <f t="shared" si="35"/>
        <v/>
      </c>
      <c r="AL194" s="21" t="str">
        <f t="shared" si="36"/>
        <v/>
      </c>
      <c r="AM194" s="21" t="str">
        <f>IFERROR(IF(B194="","",AJ194+AK194+VLOOKUP(B194,'Katılımcı Bilgileri'!B:F,5,FALSE)),0)</f>
        <v/>
      </c>
      <c r="AN194" s="21" t="str">
        <f>IFERROR(IF(B194="","",IF(AN193="","",COUNTIFS($D$12:$AH$12,1,D194:AH194,"&lt;&gt;")))+VLOOKUP(B194,'Katılımcı Bilgileri'!B:G,6,FALSE),"")</f>
        <v/>
      </c>
      <c r="AO194" s="21" t="str">
        <f t="shared" si="37"/>
        <v/>
      </c>
      <c r="AP194" s="21" t="str">
        <f t="shared" si="38"/>
        <v/>
      </c>
      <c r="AQ194" s="21" t="str">
        <f t="shared" si="39"/>
        <v/>
      </c>
      <c r="AR194" s="21" t="str">
        <f t="shared" si="40"/>
        <v/>
      </c>
      <c r="AS194" s="21" t="str">
        <f t="shared" si="41"/>
        <v/>
      </c>
      <c r="AT194" s="21" t="str">
        <f t="shared" si="42"/>
        <v/>
      </c>
      <c r="AU194" s="21" t="str">
        <f t="shared" si="43"/>
        <v/>
      </c>
      <c r="AV194" s="21" t="str">
        <f t="shared" si="44"/>
        <v/>
      </c>
      <c r="AW194" s="21" t="str">
        <f t="shared" si="45"/>
        <v/>
      </c>
    </row>
    <row r="195" spans="1:49" x14ac:dyDescent="0.25">
      <c r="A195" s="21">
        <v>182</v>
      </c>
      <c r="B195" s="22" t="str">
        <f>IFERROR(VLOOKUP(ROW()-13&amp;$V$8,'Katılımcı Bilgileri'!A:B,2,FALSE),"")</f>
        <v/>
      </c>
      <c r="C195" s="21" t="str">
        <f>IF(B195="","",VLOOKUP(A195&amp;$V$8,'Katılımcı Bilgileri'!A:C,3,FALSE))</f>
        <v/>
      </c>
      <c r="D195" s="23"/>
      <c r="E195" s="23"/>
      <c r="F195" s="23"/>
      <c r="G195" s="23"/>
      <c r="H195" s="23"/>
      <c r="I195" s="23"/>
      <c r="J195" s="23"/>
      <c r="K195" s="23"/>
      <c r="L195" s="23"/>
      <c r="M195" s="23"/>
      <c r="N195" s="23"/>
      <c r="O195" s="23"/>
      <c r="P195" s="23"/>
      <c r="Q195" s="23"/>
      <c r="R195" s="23"/>
      <c r="S195" s="23"/>
      <c r="T195" s="23"/>
      <c r="U195" s="23"/>
      <c r="V195" s="23"/>
      <c r="W195" s="23"/>
      <c r="X195" s="23"/>
      <c r="Y195" s="23"/>
      <c r="Z195" s="23"/>
      <c r="AA195" s="23"/>
      <c r="AB195" s="23"/>
      <c r="AC195" s="23"/>
      <c r="AD195" s="23"/>
      <c r="AE195" s="23"/>
      <c r="AF195" s="23"/>
      <c r="AG195" s="23"/>
      <c r="AH195" s="23"/>
      <c r="AI195" s="21" t="str">
        <f t="shared" si="33"/>
        <v/>
      </c>
      <c r="AJ195" s="21" t="str">
        <f t="shared" si="34"/>
        <v/>
      </c>
      <c r="AK195" s="21" t="str">
        <f t="shared" si="35"/>
        <v/>
      </c>
      <c r="AL195" s="21" t="str">
        <f t="shared" si="36"/>
        <v/>
      </c>
      <c r="AM195" s="21" t="str">
        <f>IFERROR(IF(B195="","",AJ195+AK195+VLOOKUP(B195,'Katılımcı Bilgileri'!B:F,5,FALSE)),0)</f>
        <v/>
      </c>
      <c r="AN195" s="21" t="str">
        <f>IFERROR(IF(B195="","",IF(AN194="","",COUNTIFS($D$12:$AH$12,1,D195:AH195,"&lt;&gt;")))+VLOOKUP(B195,'Katılımcı Bilgileri'!B:G,6,FALSE),"")</f>
        <v/>
      </c>
      <c r="AO195" s="21" t="str">
        <f t="shared" si="37"/>
        <v/>
      </c>
      <c r="AP195" s="21" t="str">
        <f t="shared" si="38"/>
        <v/>
      </c>
      <c r="AQ195" s="21" t="str">
        <f t="shared" si="39"/>
        <v/>
      </c>
      <c r="AR195" s="21" t="str">
        <f t="shared" si="40"/>
        <v/>
      </c>
      <c r="AS195" s="21" t="str">
        <f t="shared" si="41"/>
        <v/>
      </c>
      <c r="AT195" s="21" t="str">
        <f t="shared" si="42"/>
        <v/>
      </c>
      <c r="AU195" s="21" t="str">
        <f t="shared" si="43"/>
        <v/>
      </c>
      <c r="AV195" s="21" t="str">
        <f t="shared" si="44"/>
        <v/>
      </c>
      <c r="AW195" s="21" t="str">
        <f t="shared" si="45"/>
        <v/>
      </c>
    </row>
    <row r="196" spans="1:49" x14ac:dyDescent="0.25">
      <c r="A196" s="21">
        <v>183</v>
      </c>
      <c r="B196" s="22" t="str">
        <f>IFERROR(VLOOKUP(ROW()-13&amp;$V$8,'Katılımcı Bilgileri'!A:B,2,FALSE),"")</f>
        <v/>
      </c>
      <c r="C196" s="21" t="str">
        <f>IF(B196="","",VLOOKUP(A196&amp;$V$8,'Katılımcı Bilgileri'!A:C,3,FALSE))</f>
        <v/>
      </c>
      <c r="D196" s="23"/>
      <c r="E196" s="23"/>
      <c r="F196" s="23"/>
      <c r="G196" s="23"/>
      <c r="H196" s="23"/>
      <c r="I196" s="23"/>
      <c r="J196" s="23"/>
      <c r="K196" s="23"/>
      <c r="L196" s="23"/>
      <c r="M196" s="23"/>
      <c r="N196" s="23"/>
      <c r="O196" s="23"/>
      <c r="P196" s="23"/>
      <c r="Q196" s="23"/>
      <c r="R196" s="23"/>
      <c r="S196" s="23"/>
      <c r="T196" s="23"/>
      <c r="U196" s="23"/>
      <c r="V196" s="23"/>
      <c r="W196" s="23"/>
      <c r="X196" s="23"/>
      <c r="Y196" s="23"/>
      <c r="Z196" s="23"/>
      <c r="AA196" s="23"/>
      <c r="AB196" s="23"/>
      <c r="AC196" s="23"/>
      <c r="AD196" s="23"/>
      <c r="AE196" s="23"/>
      <c r="AF196" s="23"/>
      <c r="AG196" s="23"/>
      <c r="AH196" s="23"/>
      <c r="AI196" s="21" t="str">
        <f t="shared" si="33"/>
        <v/>
      </c>
      <c r="AJ196" s="21" t="str">
        <f t="shared" si="34"/>
        <v/>
      </c>
      <c r="AK196" s="21" t="str">
        <f t="shared" si="35"/>
        <v/>
      </c>
      <c r="AL196" s="21" t="str">
        <f t="shared" si="36"/>
        <v/>
      </c>
      <c r="AM196" s="21" t="str">
        <f>IFERROR(IF(B196="","",AJ196+AK196+VLOOKUP(B196,'Katılımcı Bilgileri'!B:F,5,FALSE)),0)</f>
        <v/>
      </c>
      <c r="AN196" s="21" t="str">
        <f>IFERROR(IF(B196="","",IF(AN195="","",COUNTIFS($D$12:$AH$12,1,D196:AH196,"&lt;&gt;")))+VLOOKUP(B196,'Katılımcı Bilgileri'!B:G,6,FALSE),"")</f>
        <v/>
      </c>
      <c r="AO196" s="21" t="str">
        <f t="shared" si="37"/>
        <v/>
      </c>
      <c r="AP196" s="21" t="str">
        <f t="shared" si="38"/>
        <v/>
      </c>
      <c r="AQ196" s="21" t="str">
        <f t="shared" si="39"/>
        <v/>
      </c>
      <c r="AR196" s="21" t="str">
        <f t="shared" si="40"/>
        <v/>
      </c>
      <c r="AS196" s="21" t="str">
        <f t="shared" si="41"/>
        <v/>
      </c>
      <c r="AT196" s="21" t="str">
        <f t="shared" si="42"/>
        <v/>
      </c>
      <c r="AU196" s="21" t="str">
        <f t="shared" si="43"/>
        <v/>
      </c>
      <c r="AV196" s="21" t="str">
        <f t="shared" si="44"/>
        <v/>
      </c>
      <c r="AW196" s="21" t="str">
        <f t="shared" si="45"/>
        <v/>
      </c>
    </row>
    <row r="197" spans="1:49" x14ac:dyDescent="0.25">
      <c r="A197" s="21">
        <v>184</v>
      </c>
      <c r="B197" s="22" t="str">
        <f>IFERROR(VLOOKUP(ROW()-13&amp;$V$8,'Katılımcı Bilgileri'!A:B,2,FALSE),"")</f>
        <v/>
      </c>
      <c r="C197" s="21" t="str">
        <f>IF(B197="","",VLOOKUP(A197&amp;$V$8,'Katılımcı Bilgileri'!A:C,3,FALSE))</f>
        <v/>
      </c>
      <c r="D197" s="23"/>
      <c r="E197" s="23"/>
      <c r="F197" s="23"/>
      <c r="G197" s="23"/>
      <c r="H197" s="23"/>
      <c r="I197" s="23"/>
      <c r="J197" s="23"/>
      <c r="K197" s="23"/>
      <c r="L197" s="23"/>
      <c r="M197" s="23"/>
      <c r="N197" s="23"/>
      <c r="O197" s="23"/>
      <c r="P197" s="23"/>
      <c r="Q197" s="23"/>
      <c r="R197" s="23"/>
      <c r="S197" s="23"/>
      <c r="T197" s="23"/>
      <c r="U197" s="23"/>
      <c r="V197" s="23"/>
      <c r="W197" s="23"/>
      <c r="X197" s="23"/>
      <c r="Y197" s="23"/>
      <c r="Z197" s="23"/>
      <c r="AA197" s="23"/>
      <c r="AB197" s="23"/>
      <c r="AC197" s="23"/>
      <c r="AD197" s="23"/>
      <c r="AE197" s="23"/>
      <c r="AF197" s="23"/>
      <c r="AG197" s="23"/>
      <c r="AH197" s="23"/>
      <c r="AI197" s="21" t="str">
        <f t="shared" si="33"/>
        <v/>
      </c>
      <c r="AJ197" s="21" t="str">
        <f t="shared" si="34"/>
        <v/>
      </c>
      <c r="AK197" s="21" t="str">
        <f t="shared" si="35"/>
        <v/>
      </c>
      <c r="AL197" s="21" t="str">
        <f t="shared" si="36"/>
        <v/>
      </c>
      <c r="AM197" s="21" t="str">
        <f>IFERROR(IF(B197="","",AJ197+AK197+VLOOKUP(B197,'Katılımcı Bilgileri'!B:F,5,FALSE)),0)</f>
        <v/>
      </c>
      <c r="AN197" s="21" t="str">
        <f>IFERROR(IF(B197="","",IF(AN196="","",COUNTIFS($D$12:$AH$12,1,D197:AH197,"&lt;&gt;")))+VLOOKUP(B197,'Katılımcı Bilgileri'!B:G,6,FALSE),"")</f>
        <v/>
      </c>
      <c r="AO197" s="21" t="str">
        <f t="shared" si="37"/>
        <v/>
      </c>
      <c r="AP197" s="21" t="str">
        <f t="shared" si="38"/>
        <v/>
      </c>
      <c r="AQ197" s="21" t="str">
        <f t="shared" si="39"/>
        <v/>
      </c>
      <c r="AR197" s="21" t="str">
        <f t="shared" si="40"/>
        <v/>
      </c>
      <c r="AS197" s="21" t="str">
        <f t="shared" si="41"/>
        <v/>
      </c>
      <c r="AT197" s="21" t="str">
        <f t="shared" si="42"/>
        <v/>
      </c>
      <c r="AU197" s="21" t="str">
        <f t="shared" si="43"/>
        <v/>
      </c>
      <c r="AV197" s="21" t="str">
        <f t="shared" si="44"/>
        <v/>
      </c>
      <c r="AW197" s="21" t="str">
        <f t="shared" si="45"/>
        <v/>
      </c>
    </row>
    <row r="198" spans="1:49" x14ac:dyDescent="0.25">
      <c r="A198" s="21">
        <v>185</v>
      </c>
      <c r="B198" s="22" t="str">
        <f>IFERROR(VLOOKUP(ROW()-13&amp;$V$8,'Katılımcı Bilgileri'!A:B,2,FALSE),"")</f>
        <v/>
      </c>
      <c r="C198" s="21" t="str">
        <f>IF(B198="","",VLOOKUP(A198&amp;$V$8,'Katılımcı Bilgileri'!A:C,3,FALSE))</f>
        <v/>
      </c>
      <c r="D198" s="23"/>
      <c r="E198" s="23"/>
      <c r="F198" s="23"/>
      <c r="G198" s="23"/>
      <c r="H198" s="23"/>
      <c r="I198" s="23"/>
      <c r="J198" s="23"/>
      <c r="K198" s="23"/>
      <c r="L198" s="23"/>
      <c r="M198" s="23"/>
      <c r="N198" s="23"/>
      <c r="O198" s="23"/>
      <c r="P198" s="23"/>
      <c r="Q198" s="23"/>
      <c r="R198" s="23"/>
      <c r="S198" s="23"/>
      <c r="T198" s="23"/>
      <c r="U198" s="23"/>
      <c r="V198" s="23"/>
      <c r="W198" s="23"/>
      <c r="X198" s="23"/>
      <c r="Y198" s="23"/>
      <c r="Z198" s="23"/>
      <c r="AA198" s="23"/>
      <c r="AB198" s="23"/>
      <c r="AC198" s="23"/>
      <c r="AD198" s="23"/>
      <c r="AE198" s="23"/>
      <c r="AF198" s="23"/>
      <c r="AG198" s="23"/>
      <c r="AH198" s="23"/>
      <c r="AI198" s="21" t="str">
        <f t="shared" si="33"/>
        <v/>
      </c>
      <c r="AJ198" s="21" t="str">
        <f t="shared" si="34"/>
        <v/>
      </c>
      <c r="AK198" s="21" t="str">
        <f t="shared" si="35"/>
        <v/>
      </c>
      <c r="AL198" s="21" t="str">
        <f t="shared" si="36"/>
        <v/>
      </c>
      <c r="AM198" s="21" t="str">
        <f>IFERROR(IF(B198="","",AJ198+AK198+VLOOKUP(B198,'Katılımcı Bilgileri'!B:F,5,FALSE)),0)</f>
        <v/>
      </c>
      <c r="AN198" s="21" t="str">
        <f>IFERROR(IF(B198="","",IF(AN197="","",COUNTIFS($D$12:$AH$12,1,D198:AH198,"&lt;&gt;")))+VLOOKUP(B198,'Katılımcı Bilgileri'!B:G,6,FALSE),"")</f>
        <v/>
      </c>
      <c r="AO198" s="21" t="str">
        <f t="shared" si="37"/>
        <v/>
      </c>
      <c r="AP198" s="21" t="str">
        <f t="shared" si="38"/>
        <v/>
      </c>
      <c r="AQ198" s="21" t="str">
        <f t="shared" si="39"/>
        <v/>
      </c>
      <c r="AR198" s="21" t="str">
        <f t="shared" si="40"/>
        <v/>
      </c>
      <c r="AS198" s="21" t="str">
        <f t="shared" si="41"/>
        <v/>
      </c>
      <c r="AT198" s="21" t="str">
        <f t="shared" si="42"/>
        <v/>
      </c>
      <c r="AU198" s="21" t="str">
        <f t="shared" si="43"/>
        <v/>
      </c>
      <c r="AV198" s="21" t="str">
        <f t="shared" si="44"/>
        <v/>
      </c>
      <c r="AW198" s="21" t="str">
        <f t="shared" si="45"/>
        <v/>
      </c>
    </row>
    <row r="199" spans="1:49" x14ac:dyDescent="0.25">
      <c r="A199" s="21">
        <v>186</v>
      </c>
      <c r="B199" s="22" t="str">
        <f>IFERROR(VLOOKUP(ROW()-13&amp;$V$8,'Katılımcı Bilgileri'!A:B,2,FALSE),"")</f>
        <v/>
      </c>
      <c r="C199" s="21" t="str">
        <f>IF(B199="","",VLOOKUP(A199&amp;$V$8,'Katılımcı Bilgileri'!A:C,3,FALSE))</f>
        <v/>
      </c>
      <c r="D199" s="23"/>
      <c r="E199" s="23"/>
      <c r="F199" s="23"/>
      <c r="G199" s="23"/>
      <c r="H199" s="23"/>
      <c r="I199" s="23"/>
      <c r="J199" s="23"/>
      <c r="K199" s="23"/>
      <c r="L199" s="23"/>
      <c r="M199" s="23"/>
      <c r="N199" s="23"/>
      <c r="O199" s="23"/>
      <c r="P199" s="23"/>
      <c r="Q199" s="23"/>
      <c r="R199" s="23"/>
      <c r="S199" s="23"/>
      <c r="T199" s="23"/>
      <c r="U199" s="23"/>
      <c r="V199" s="23"/>
      <c r="W199" s="23"/>
      <c r="X199" s="23"/>
      <c r="Y199" s="23"/>
      <c r="Z199" s="23"/>
      <c r="AA199" s="23"/>
      <c r="AB199" s="23"/>
      <c r="AC199" s="23"/>
      <c r="AD199" s="23"/>
      <c r="AE199" s="23"/>
      <c r="AF199" s="23"/>
      <c r="AG199" s="23"/>
      <c r="AH199" s="23"/>
      <c r="AI199" s="21" t="str">
        <f t="shared" si="33"/>
        <v/>
      </c>
      <c r="AJ199" s="21" t="str">
        <f t="shared" si="34"/>
        <v/>
      </c>
      <c r="AK199" s="21" t="str">
        <f t="shared" si="35"/>
        <v/>
      </c>
      <c r="AL199" s="21" t="str">
        <f t="shared" si="36"/>
        <v/>
      </c>
      <c r="AM199" s="21" t="str">
        <f>IFERROR(IF(B199="","",AJ199+AK199+VLOOKUP(B199,'Katılımcı Bilgileri'!B:F,5,FALSE)),0)</f>
        <v/>
      </c>
      <c r="AN199" s="21" t="str">
        <f>IFERROR(IF(B199="","",IF(AN198="","",COUNTIFS($D$12:$AH$12,1,D199:AH199,"&lt;&gt;")))+VLOOKUP(B199,'Katılımcı Bilgileri'!B:G,6,FALSE),"")</f>
        <v/>
      </c>
      <c r="AO199" s="21" t="str">
        <f t="shared" si="37"/>
        <v/>
      </c>
      <c r="AP199" s="21" t="str">
        <f t="shared" si="38"/>
        <v/>
      </c>
      <c r="AQ199" s="21" t="str">
        <f t="shared" si="39"/>
        <v/>
      </c>
      <c r="AR199" s="21" t="str">
        <f t="shared" si="40"/>
        <v/>
      </c>
      <c r="AS199" s="21" t="str">
        <f t="shared" si="41"/>
        <v/>
      </c>
      <c r="AT199" s="21" t="str">
        <f t="shared" si="42"/>
        <v/>
      </c>
      <c r="AU199" s="21" t="str">
        <f t="shared" si="43"/>
        <v/>
      </c>
      <c r="AV199" s="21" t="str">
        <f t="shared" si="44"/>
        <v/>
      </c>
      <c r="AW199" s="21" t="str">
        <f t="shared" si="45"/>
        <v/>
      </c>
    </row>
    <row r="200" spans="1:49" x14ac:dyDescent="0.25">
      <c r="A200" s="21">
        <v>187</v>
      </c>
      <c r="B200" s="22" t="str">
        <f>IFERROR(VLOOKUP(ROW()-13&amp;$V$8,'Katılımcı Bilgileri'!A:B,2,FALSE),"")</f>
        <v/>
      </c>
      <c r="C200" s="21" t="str">
        <f>IF(B200="","",VLOOKUP(A200&amp;$V$8,'Katılımcı Bilgileri'!A:C,3,FALSE))</f>
        <v/>
      </c>
      <c r="D200" s="23"/>
      <c r="E200" s="23"/>
      <c r="F200" s="23"/>
      <c r="G200" s="23"/>
      <c r="H200" s="23"/>
      <c r="I200" s="23"/>
      <c r="J200" s="23"/>
      <c r="K200" s="23"/>
      <c r="L200" s="23"/>
      <c r="M200" s="23"/>
      <c r="N200" s="23"/>
      <c r="O200" s="23"/>
      <c r="P200" s="23"/>
      <c r="Q200" s="23"/>
      <c r="R200" s="23"/>
      <c r="S200" s="23"/>
      <c r="T200" s="23"/>
      <c r="U200" s="23"/>
      <c r="V200" s="23"/>
      <c r="W200" s="23"/>
      <c r="X200" s="23"/>
      <c r="Y200" s="23"/>
      <c r="Z200" s="23"/>
      <c r="AA200" s="23"/>
      <c r="AB200" s="23"/>
      <c r="AC200" s="23"/>
      <c r="AD200" s="23"/>
      <c r="AE200" s="23"/>
      <c r="AF200" s="23"/>
      <c r="AG200" s="23"/>
      <c r="AH200" s="23"/>
      <c r="AI200" s="21" t="str">
        <f t="shared" si="33"/>
        <v/>
      </c>
      <c r="AJ200" s="21" t="str">
        <f t="shared" si="34"/>
        <v/>
      </c>
      <c r="AK200" s="21" t="str">
        <f t="shared" si="35"/>
        <v/>
      </c>
      <c r="AL200" s="21" t="str">
        <f t="shared" si="36"/>
        <v/>
      </c>
      <c r="AM200" s="21" t="str">
        <f>IFERROR(IF(B200="","",AJ200+AK200+VLOOKUP(B200,'Katılımcı Bilgileri'!B:F,5,FALSE)),0)</f>
        <v/>
      </c>
      <c r="AN200" s="21" t="str">
        <f>IFERROR(IF(B200="","",IF(AN199="","",COUNTIFS($D$12:$AH$12,1,D200:AH200,"&lt;&gt;")))+VLOOKUP(B200,'Katılımcı Bilgileri'!B:G,6,FALSE),"")</f>
        <v/>
      </c>
      <c r="AO200" s="21" t="str">
        <f t="shared" si="37"/>
        <v/>
      </c>
      <c r="AP200" s="21" t="str">
        <f t="shared" si="38"/>
        <v/>
      </c>
      <c r="AQ200" s="21" t="str">
        <f t="shared" si="39"/>
        <v/>
      </c>
      <c r="AR200" s="21" t="str">
        <f t="shared" si="40"/>
        <v/>
      </c>
      <c r="AS200" s="21" t="str">
        <f t="shared" si="41"/>
        <v/>
      </c>
      <c r="AT200" s="21" t="str">
        <f t="shared" si="42"/>
        <v/>
      </c>
      <c r="AU200" s="21" t="str">
        <f t="shared" si="43"/>
        <v/>
      </c>
      <c r="AV200" s="21" t="str">
        <f t="shared" si="44"/>
        <v/>
      </c>
      <c r="AW200" s="21" t="str">
        <f t="shared" si="45"/>
        <v/>
      </c>
    </row>
    <row r="201" spans="1:49" x14ac:dyDescent="0.25">
      <c r="A201" s="21">
        <v>188</v>
      </c>
      <c r="B201" s="22" t="str">
        <f>IFERROR(VLOOKUP(ROW()-13&amp;$V$8,'Katılımcı Bilgileri'!A:B,2,FALSE),"")</f>
        <v/>
      </c>
      <c r="C201" s="21" t="str">
        <f>IF(B201="","",VLOOKUP(A201&amp;$V$8,'Katılımcı Bilgileri'!A:C,3,FALSE))</f>
        <v/>
      </c>
      <c r="D201" s="23"/>
      <c r="E201" s="23"/>
      <c r="F201" s="23"/>
      <c r="G201" s="23"/>
      <c r="H201" s="23"/>
      <c r="I201" s="23"/>
      <c r="J201" s="23"/>
      <c r="K201" s="23"/>
      <c r="L201" s="23"/>
      <c r="M201" s="23"/>
      <c r="N201" s="23"/>
      <c r="O201" s="23"/>
      <c r="P201" s="23"/>
      <c r="Q201" s="23"/>
      <c r="R201" s="23"/>
      <c r="S201" s="23"/>
      <c r="T201" s="23"/>
      <c r="U201" s="23"/>
      <c r="V201" s="23"/>
      <c r="W201" s="23"/>
      <c r="X201" s="23"/>
      <c r="Y201" s="23"/>
      <c r="Z201" s="23"/>
      <c r="AA201" s="23"/>
      <c r="AB201" s="23"/>
      <c r="AC201" s="23"/>
      <c r="AD201" s="23"/>
      <c r="AE201" s="23"/>
      <c r="AF201" s="23"/>
      <c r="AG201" s="23"/>
      <c r="AH201" s="23"/>
      <c r="AI201" s="21" t="str">
        <f t="shared" si="33"/>
        <v/>
      </c>
      <c r="AJ201" s="21" t="str">
        <f t="shared" si="34"/>
        <v/>
      </c>
      <c r="AK201" s="21" t="str">
        <f t="shared" si="35"/>
        <v/>
      </c>
      <c r="AL201" s="21" t="str">
        <f t="shared" si="36"/>
        <v/>
      </c>
      <c r="AM201" s="21" t="str">
        <f>IFERROR(IF(B201="","",AJ201+AK201+VLOOKUP(B201,'Katılımcı Bilgileri'!B:F,5,FALSE)),0)</f>
        <v/>
      </c>
      <c r="AN201" s="21" t="str">
        <f>IFERROR(IF(B201="","",IF(AN200="","",COUNTIFS($D$12:$AH$12,1,D201:AH201,"&lt;&gt;")))+VLOOKUP(B201,'Katılımcı Bilgileri'!B:G,6,FALSE),"")</f>
        <v/>
      </c>
      <c r="AO201" s="21" t="str">
        <f t="shared" si="37"/>
        <v/>
      </c>
      <c r="AP201" s="21" t="str">
        <f t="shared" si="38"/>
        <v/>
      </c>
      <c r="AQ201" s="21" t="str">
        <f t="shared" si="39"/>
        <v/>
      </c>
      <c r="AR201" s="21" t="str">
        <f t="shared" si="40"/>
        <v/>
      </c>
      <c r="AS201" s="21" t="str">
        <f t="shared" si="41"/>
        <v/>
      </c>
      <c r="AT201" s="21" t="str">
        <f t="shared" si="42"/>
        <v/>
      </c>
      <c r="AU201" s="21" t="str">
        <f t="shared" si="43"/>
        <v/>
      </c>
      <c r="AV201" s="21" t="str">
        <f t="shared" si="44"/>
        <v/>
      </c>
      <c r="AW201" s="21" t="str">
        <f t="shared" si="45"/>
        <v/>
      </c>
    </row>
    <row r="202" spans="1:49" x14ac:dyDescent="0.25">
      <c r="A202" s="21">
        <v>189</v>
      </c>
      <c r="B202" s="22" t="str">
        <f>IFERROR(VLOOKUP(ROW()-13&amp;$V$8,'Katılımcı Bilgileri'!A:B,2,FALSE),"")</f>
        <v/>
      </c>
      <c r="C202" s="21" t="str">
        <f>IF(B202="","",VLOOKUP(A202&amp;$V$8,'Katılımcı Bilgileri'!A:C,3,FALSE))</f>
        <v/>
      </c>
      <c r="D202" s="23"/>
      <c r="E202" s="23"/>
      <c r="F202" s="23"/>
      <c r="G202" s="23"/>
      <c r="H202" s="23"/>
      <c r="I202" s="23"/>
      <c r="J202" s="23"/>
      <c r="K202" s="23"/>
      <c r="L202" s="23"/>
      <c r="M202" s="23"/>
      <c r="N202" s="23"/>
      <c r="O202" s="23"/>
      <c r="P202" s="23"/>
      <c r="Q202" s="23"/>
      <c r="R202" s="23"/>
      <c r="S202" s="23"/>
      <c r="T202" s="23"/>
      <c r="U202" s="23"/>
      <c r="V202" s="23"/>
      <c r="W202" s="23"/>
      <c r="X202" s="23"/>
      <c r="Y202" s="23"/>
      <c r="Z202" s="23"/>
      <c r="AA202" s="23"/>
      <c r="AB202" s="23"/>
      <c r="AC202" s="23"/>
      <c r="AD202" s="23"/>
      <c r="AE202" s="23"/>
      <c r="AF202" s="23"/>
      <c r="AG202" s="23"/>
      <c r="AH202" s="23"/>
      <c r="AI202" s="21" t="str">
        <f t="shared" si="33"/>
        <v/>
      </c>
      <c r="AJ202" s="21" t="str">
        <f t="shared" si="34"/>
        <v/>
      </c>
      <c r="AK202" s="21" t="str">
        <f t="shared" si="35"/>
        <v/>
      </c>
      <c r="AL202" s="21" t="str">
        <f t="shared" si="36"/>
        <v/>
      </c>
      <c r="AM202" s="21" t="str">
        <f>IFERROR(IF(B202="","",AJ202+AK202+VLOOKUP(B202,'Katılımcı Bilgileri'!B:F,5,FALSE)),0)</f>
        <v/>
      </c>
      <c r="AN202" s="21" t="str">
        <f>IFERROR(IF(B202="","",IF(AN201="","",COUNTIFS($D$12:$AH$12,1,D202:AH202,"&lt;&gt;")))+VLOOKUP(B202,'Katılımcı Bilgileri'!B:G,6,FALSE),"")</f>
        <v/>
      </c>
      <c r="AO202" s="21" t="str">
        <f t="shared" si="37"/>
        <v/>
      </c>
      <c r="AP202" s="21" t="str">
        <f t="shared" si="38"/>
        <v/>
      </c>
      <c r="AQ202" s="21" t="str">
        <f t="shared" si="39"/>
        <v/>
      </c>
      <c r="AR202" s="21" t="str">
        <f t="shared" si="40"/>
        <v/>
      </c>
      <c r="AS202" s="21" t="str">
        <f t="shared" si="41"/>
        <v/>
      </c>
      <c r="AT202" s="21" t="str">
        <f t="shared" si="42"/>
        <v/>
      </c>
      <c r="AU202" s="21" t="str">
        <f t="shared" si="43"/>
        <v/>
      </c>
      <c r="AV202" s="21" t="str">
        <f t="shared" si="44"/>
        <v/>
      </c>
      <c r="AW202" s="21" t="str">
        <f t="shared" si="45"/>
        <v/>
      </c>
    </row>
    <row r="203" spans="1:49" x14ac:dyDescent="0.25">
      <c r="A203" s="21">
        <v>190</v>
      </c>
      <c r="B203" s="22" t="str">
        <f>IFERROR(VLOOKUP(ROW()-13&amp;$V$8,'Katılımcı Bilgileri'!A:B,2,FALSE),"")</f>
        <v/>
      </c>
      <c r="C203" s="21" t="str">
        <f>IF(B203="","",VLOOKUP(A203&amp;$V$8,'Katılımcı Bilgileri'!A:C,3,FALSE))</f>
        <v/>
      </c>
      <c r="D203" s="23"/>
      <c r="E203" s="23"/>
      <c r="F203" s="23"/>
      <c r="G203" s="23"/>
      <c r="H203" s="23"/>
      <c r="I203" s="23"/>
      <c r="J203" s="23"/>
      <c r="K203" s="23"/>
      <c r="L203" s="23"/>
      <c r="M203" s="23"/>
      <c r="N203" s="23"/>
      <c r="O203" s="23"/>
      <c r="P203" s="23"/>
      <c r="Q203" s="23"/>
      <c r="R203" s="23"/>
      <c r="S203" s="23"/>
      <c r="T203" s="23"/>
      <c r="U203" s="23"/>
      <c r="V203" s="23"/>
      <c r="W203" s="23"/>
      <c r="X203" s="23"/>
      <c r="Y203" s="23"/>
      <c r="Z203" s="23"/>
      <c r="AA203" s="23"/>
      <c r="AB203" s="23"/>
      <c r="AC203" s="23"/>
      <c r="AD203" s="23"/>
      <c r="AE203" s="23"/>
      <c r="AF203" s="23"/>
      <c r="AG203" s="23"/>
      <c r="AH203" s="23"/>
      <c r="AI203" s="21" t="str">
        <f t="shared" si="33"/>
        <v/>
      </c>
      <c r="AJ203" s="21" t="str">
        <f t="shared" si="34"/>
        <v/>
      </c>
      <c r="AK203" s="21" t="str">
        <f t="shared" si="35"/>
        <v/>
      </c>
      <c r="AL203" s="21" t="str">
        <f t="shared" si="36"/>
        <v/>
      </c>
      <c r="AM203" s="21" t="str">
        <f>IFERROR(IF(B203="","",AJ203+AK203+VLOOKUP(B203,'Katılımcı Bilgileri'!B:F,5,FALSE)),0)</f>
        <v/>
      </c>
      <c r="AN203" s="21" t="str">
        <f>IFERROR(IF(B203="","",IF(AN202="","",COUNTIFS($D$12:$AH$12,1,D203:AH203,"&lt;&gt;")))+VLOOKUP(B203,'Katılımcı Bilgileri'!B:G,6,FALSE),"")</f>
        <v/>
      </c>
      <c r="AO203" s="21" t="str">
        <f t="shared" si="37"/>
        <v/>
      </c>
      <c r="AP203" s="21" t="str">
        <f t="shared" si="38"/>
        <v/>
      </c>
      <c r="AQ203" s="21" t="str">
        <f t="shared" si="39"/>
        <v/>
      </c>
      <c r="AR203" s="21" t="str">
        <f t="shared" si="40"/>
        <v/>
      </c>
      <c r="AS203" s="21" t="str">
        <f t="shared" si="41"/>
        <v/>
      </c>
      <c r="AT203" s="21" t="str">
        <f t="shared" si="42"/>
        <v/>
      </c>
      <c r="AU203" s="21" t="str">
        <f t="shared" si="43"/>
        <v/>
      </c>
      <c r="AV203" s="21" t="str">
        <f t="shared" si="44"/>
        <v/>
      </c>
      <c r="AW203" s="21" t="str">
        <f t="shared" si="45"/>
        <v/>
      </c>
    </row>
    <row r="204" spans="1:49" x14ac:dyDescent="0.25">
      <c r="A204" s="21">
        <v>191</v>
      </c>
      <c r="B204" s="22" t="str">
        <f>IFERROR(VLOOKUP(ROW()-13&amp;$V$8,'Katılımcı Bilgileri'!A:B,2,FALSE),"")</f>
        <v/>
      </c>
      <c r="C204" s="21" t="str">
        <f>IF(B204="","",VLOOKUP(A204&amp;$V$8,'Katılımcı Bilgileri'!A:C,3,FALSE))</f>
        <v/>
      </c>
      <c r="D204" s="23"/>
      <c r="E204" s="23"/>
      <c r="F204" s="23"/>
      <c r="G204" s="23"/>
      <c r="H204" s="23"/>
      <c r="I204" s="23"/>
      <c r="J204" s="23"/>
      <c r="K204" s="23"/>
      <c r="L204" s="23"/>
      <c r="M204" s="23"/>
      <c r="N204" s="23"/>
      <c r="O204" s="23"/>
      <c r="P204" s="23"/>
      <c r="Q204" s="23"/>
      <c r="R204" s="23"/>
      <c r="S204" s="23"/>
      <c r="T204" s="23"/>
      <c r="U204" s="23"/>
      <c r="V204" s="23"/>
      <c r="W204" s="23"/>
      <c r="X204" s="23"/>
      <c r="Y204" s="23"/>
      <c r="Z204" s="23"/>
      <c r="AA204" s="23"/>
      <c r="AB204" s="23"/>
      <c r="AC204" s="23"/>
      <c r="AD204" s="23"/>
      <c r="AE204" s="23"/>
      <c r="AF204" s="23"/>
      <c r="AG204" s="23"/>
      <c r="AH204" s="23"/>
      <c r="AI204" s="21" t="str">
        <f t="shared" si="33"/>
        <v/>
      </c>
      <c r="AJ204" s="21" t="str">
        <f t="shared" si="34"/>
        <v/>
      </c>
      <c r="AK204" s="21" t="str">
        <f t="shared" si="35"/>
        <v/>
      </c>
      <c r="AL204" s="21" t="str">
        <f t="shared" si="36"/>
        <v/>
      </c>
      <c r="AM204" s="21" t="str">
        <f>IFERROR(IF(B204="","",AJ204+AK204+VLOOKUP(B204,'Katılımcı Bilgileri'!B:F,5,FALSE)),0)</f>
        <v/>
      </c>
      <c r="AN204" s="21" t="str">
        <f>IFERROR(IF(B204="","",IF(AN203="","",COUNTIFS($D$12:$AH$12,1,D204:AH204,"&lt;&gt;")))+VLOOKUP(B204,'Katılımcı Bilgileri'!B:G,6,FALSE),"")</f>
        <v/>
      </c>
      <c r="AO204" s="21" t="str">
        <f t="shared" si="37"/>
        <v/>
      </c>
      <c r="AP204" s="21" t="str">
        <f t="shared" si="38"/>
        <v/>
      </c>
      <c r="AQ204" s="21" t="str">
        <f t="shared" si="39"/>
        <v/>
      </c>
      <c r="AR204" s="21" t="str">
        <f t="shared" si="40"/>
        <v/>
      </c>
      <c r="AS204" s="21" t="str">
        <f t="shared" si="41"/>
        <v/>
      </c>
      <c r="AT204" s="21" t="str">
        <f t="shared" si="42"/>
        <v/>
      </c>
      <c r="AU204" s="21" t="str">
        <f t="shared" si="43"/>
        <v/>
      </c>
      <c r="AV204" s="21" t="str">
        <f t="shared" si="44"/>
        <v/>
      </c>
      <c r="AW204" s="21" t="str">
        <f t="shared" si="45"/>
        <v/>
      </c>
    </row>
    <row r="205" spans="1:49" x14ac:dyDescent="0.25">
      <c r="A205" s="21">
        <v>192</v>
      </c>
      <c r="B205" s="22" t="str">
        <f>IFERROR(VLOOKUP(ROW()-13&amp;$V$8,'Katılımcı Bilgileri'!A:B,2,FALSE),"")</f>
        <v/>
      </c>
      <c r="C205" s="21" t="str">
        <f>IF(B205="","",VLOOKUP(A205&amp;$V$8,'Katılımcı Bilgileri'!A:C,3,FALSE))</f>
        <v/>
      </c>
      <c r="D205" s="23"/>
      <c r="E205" s="23"/>
      <c r="F205" s="23"/>
      <c r="G205" s="23"/>
      <c r="H205" s="23"/>
      <c r="I205" s="23"/>
      <c r="J205" s="23"/>
      <c r="K205" s="23"/>
      <c r="L205" s="23"/>
      <c r="M205" s="23"/>
      <c r="N205" s="23"/>
      <c r="O205" s="23"/>
      <c r="P205" s="23"/>
      <c r="Q205" s="23"/>
      <c r="R205" s="23"/>
      <c r="S205" s="23"/>
      <c r="T205" s="23"/>
      <c r="U205" s="23"/>
      <c r="V205" s="23"/>
      <c r="W205" s="23"/>
      <c r="X205" s="23"/>
      <c r="Y205" s="23"/>
      <c r="Z205" s="23"/>
      <c r="AA205" s="23"/>
      <c r="AB205" s="23"/>
      <c r="AC205" s="23"/>
      <c r="AD205" s="23"/>
      <c r="AE205" s="23"/>
      <c r="AF205" s="23"/>
      <c r="AG205" s="23"/>
      <c r="AH205" s="23"/>
      <c r="AI205" s="21" t="str">
        <f t="shared" si="33"/>
        <v/>
      </c>
      <c r="AJ205" s="21" t="str">
        <f t="shared" si="34"/>
        <v/>
      </c>
      <c r="AK205" s="21" t="str">
        <f t="shared" si="35"/>
        <v/>
      </c>
      <c r="AL205" s="21" t="str">
        <f t="shared" si="36"/>
        <v/>
      </c>
      <c r="AM205" s="21" t="str">
        <f>IFERROR(IF(B205="","",AJ205+AK205+VLOOKUP(B205,'Katılımcı Bilgileri'!B:F,5,FALSE)),0)</f>
        <v/>
      </c>
      <c r="AN205" s="21" t="str">
        <f>IFERROR(IF(B205="","",IF(AN204="","",COUNTIFS($D$12:$AH$12,1,D205:AH205,"&lt;&gt;")))+VLOOKUP(B205,'Katılımcı Bilgileri'!B:G,6,FALSE),"")</f>
        <v/>
      </c>
      <c r="AO205" s="21" t="str">
        <f t="shared" si="37"/>
        <v/>
      </c>
      <c r="AP205" s="21" t="str">
        <f t="shared" si="38"/>
        <v/>
      </c>
      <c r="AQ205" s="21" t="str">
        <f t="shared" si="39"/>
        <v/>
      </c>
      <c r="AR205" s="21" t="str">
        <f t="shared" si="40"/>
        <v/>
      </c>
      <c r="AS205" s="21" t="str">
        <f t="shared" si="41"/>
        <v/>
      </c>
      <c r="AT205" s="21" t="str">
        <f t="shared" si="42"/>
        <v/>
      </c>
      <c r="AU205" s="21" t="str">
        <f t="shared" si="43"/>
        <v/>
      </c>
      <c r="AV205" s="21" t="str">
        <f t="shared" si="44"/>
        <v/>
      </c>
      <c r="AW205" s="21" t="str">
        <f t="shared" si="45"/>
        <v/>
      </c>
    </row>
    <row r="206" spans="1:49" x14ac:dyDescent="0.25">
      <c r="A206" s="21">
        <v>193</v>
      </c>
      <c r="B206" s="22" t="str">
        <f>IFERROR(VLOOKUP(ROW()-13&amp;$V$8,'Katılımcı Bilgileri'!A:B,2,FALSE),"")</f>
        <v/>
      </c>
      <c r="C206" s="21" t="str">
        <f>IF(B206="","",VLOOKUP(A206&amp;$V$8,'Katılımcı Bilgileri'!A:C,3,FALSE))</f>
        <v/>
      </c>
      <c r="D206" s="23"/>
      <c r="E206" s="23"/>
      <c r="F206" s="23"/>
      <c r="G206" s="23"/>
      <c r="H206" s="23"/>
      <c r="I206" s="23"/>
      <c r="J206" s="23"/>
      <c r="K206" s="23"/>
      <c r="L206" s="23"/>
      <c r="M206" s="23"/>
      <c r="N206" s="23"/>
      <c r="O206" s="23"/>
      <c r="P206" s="23"/>
      <c r="Q206" s="23"/>
      <c r="R206" s="23"/>
      <c r="S206" s="23"/>
      <c r="T206" s="23"/>
      <c r="U206" s="23"/>
      <c r="V206" s="23"/>
      <c r="W206" s="23"/>
      <c r="X206" s="23"/>
      <c r="Y206" s="23"/>
      <c r="Z206" s="23"/>
      <c r="AA206" s="23"/>
      <c r="AB206" s="23"/>
      <c r="AC206" s="23"/>
      <c r="AD206" s="23"/>
      <c r="AE206" s="23"/>
      <c r="AF206" s="23"/>
      <c r="AG206" s="23"/>
      <c r="AH206" s="23"/>
      <c r="AI206" s="21" t="str">
        <f t="shared" si="33"/>
        <v/>
      </c>
      <c r="AJ206" s="21" t="str">
        <f t="shared" si="34"/>
        <v/>
      </c>
      <c r="AK206" s="21" t="str">
        <f t="shared" si="35"/>
        <v/>
      </c>
      <c r="AL206" s="21" t="str">
        <f t="shared" si="36"/>
        <v/>
      </c>
      <c r="AM206" s="21" t="str">
        <f>IFERROR(IF(B206="","",AJ206+AK206+VLOOKUP(B206,'Katılımcı Bilgileri'!B:F,5,FALSE)),0)</f>
        <v/>
      </c>
      <c r="AN206" s="21" t="str">
        <f>IFERROR(IF(B206="","",IF(AN205="","",COUNTIFS($D$12:$AH$12,1,D206:AH206,"&lt;&gt;")))+VLOOKUP(B206,'Katılımcı Bilgileri'!B:G,6,FALSE),"")</f>
        <v/>
      </c>
      <c r="AO206" s="21" t="str">
        <f t="shared" si="37"/>
        <v/>
      </c>
      <c r="AP206" s="21" t="str">
        <f t="shared" si="38"/>
        <v/>
      </c>
      <c r="AQ206" s="21" t="str">
        <f t="shared" si="39"/>
        <v/>
      </c>
      <c r="AR206" s="21" t="str">
        <f t="shared" si="40"/>
        <v/>
      </c>
      <c r="AS206" s="21" t="str">
        <f t="shared" si="41"/>
        <v/>
      </c>
      <c r="AT206" s="21" t="str">
        <f t="shared" si="42"/>
        <v/>
      </c>
      <c r="AU206" s="21" t="str">
        <f t="shared" si="43"/>
        <v/>
      </c>
      <c r="AV206" s="21" t="str">
        <f t="shared" si="44"/>
        <v/>
      </c>
      <c r="AW206" s="21" t="str">
        <f t="shared" si="45"/>
        <v/>
      </c>
    </row>
    <row r="207" spans="1:49" x14ac:dyDescent="0.25">
      <c r="A207" s="21">
        <v>194</v>
      </c>
      <c r="B207" s="22" t="str">
        <f>IFERROR(VLOOKUP(ROW()-13&amp;$V$8,'Katılımcı Bilgileri'!A:B,2,FALSE),"")</f>
        <v/>
      </c>
      <c r="C207" s="21" t="str">
        <f>IF(B207="","",VLOOKUP(A207&amp;$V$8,'Katılımcı Bilgileri'!A:C,3,FALSE))</f>
        <v/>
      </c>
      <c r="D207" s="23"/>
      <c r="E207" s="23"/>
      <c r="F207" s="23"/>
      <c r="G207" s="23"/>
      <c r="H207" s="23"/>
      <c r="I207" s="23"/>
      <c r="J207" s="23"/>
      <c r="K207" s="23"/>
      <c r="L207" s="23"/>
      <c r="M207" s="23"/>
      <c r="N207" s="23"/>
      <c r="O207" s="23"/>
      <c r="P207" s="23"/>
      <c r="Q207" s="23"/>
      <c r="R207" s="23"/>
      <c r="S207" s="23"/>
      <c r="T207" s="23"/>
      <c r="U207" s="23"/>
      <c r="V207" s="23"/>
      <c r="W207" s="23"/>
      <c r="X207" s="23"/>
      <c r="Y207" s="23"/>
      <c r="Z207" s="23"/>
      <c r="AA207" s="23"/>
      <c r="AB207" s="23"/>
      <c r="AC207" s="23"/>
      <c r="AD207" s="23"/>
      <c r="AE207" s="23"/>
      <c r="AF207" s="23"/>
      <c r="AG207" s="23"/>
      <c r="AH207" s="23"/>
      <c r="AI207" s="21" t="str">
        <f t="shared" ref="AI207:AI263" si="46">IF(B207="","",COUNTIF(D207:AH207,"X"))</f>
        <v/>
      </c>
      <c r="AJ207" s="21" t="str">
        <f t="shared" ref="AJ207:AJ263" si="47">IF(B207="","",COUNTIF(D207:AH207,"İ"))</f>
        <v/>
      </c>
      <c r="AK207" s="21" t="str">
        <f t="shared" ref="AK207:AK263" si="48">IF(B207="","",COUNTIF(D207:AH207,"R"))</f>
        <v/>
      </c>
      <c r="AL207" s="21" t="str">
        <f t="shared" ref="AL207:AL263" si="49">IF(B207="","",COUNTIF(D207:AH207,"D"))</f>
        <v/>
      </c>
      <c r="AM207" s="21" t="str">
        <f>IFERROR(IF(B207="","",AJ207+AK207+VLOOKUP(B207,'Katılımcı Bilgileri'!B:F,5,FALSE)),0)</f>
        <v/>
      </c>
      <c r="AN207" s="21" t="str">
        <f>IFERROR(IF(B207="","",IF(AN206="","",COUNTIFS($D$12:$AH$12,1,D207:AH207,"&lt;&gt;")))+VLOOKUP(B207,'Katılımcı Bilgileri'!B:G,6,FALSE),"")</f>
        <v/>
      </c>
      <c r="AO207" s="21" t="str">
        <f t="shared" ref="AO207:AO263" si="50">IF(B207="","",IF(AO206="","",COUNTIFS($D$12:$AH$12,2,D207:AH207,"&lt;&gt;")))</f>
        <v/>
      </c>
      <c r="AP207" s="21" t="str">
        <f t="shared" ref="AP207:AP263" si="51">IF(B207="","",IF(AP206="","",COUNTIFS($D$12:$AH$12,3,D207:AH207,"&lt;&gt;")))</f>
        <v/>
      </c>
      <c r="AQ207" s="21" t="str">
        <f t="shared" ref="AQ207:AQ263" si="52">IF(B207="","",IF(AQ206="","",COUNTIFS($D$12:$AH$12,4,D207:AH207,"&lt;&gt;")))</f>
        <v/>
      </c>
      <c r="AR207" s="21" t="str">
        <f t="shared" ref="AR207:AR263" si="53">IF(B207="","",IF(AR206="","",COUNTIFS($D$12:$AH$12,5,D207:AH207,"&lt;&gt;")))</f>
        <v/>
      </c>
      <c r="AS207" s="21" t="str">
        <f t="shared" ref="AS207:AS263" si="54">IF(B207="","",IF(AS206="","",COUNTIFS($D$12:$AH$12,6,D207:AH207,"&lt;&gt;")))</f>
        <v/>
      </c>
      <c r="AT207" s="21" t="str">
        <f t="shared" ref="AT207:AT263" si="55">IF(B207="","",IF(MAX(AN207:AS207)&gt;3,"HAFTA SAYILARINI KONTROL ET",IF(OR(AU207&lt;&gt;"",AV207&lt;&gt;"",AW207&lt;&gt;""),"KONTROL GEREKİYOR","VERİ GİRİŞİNDE SORUN YOK")))</f>
        <v/>
      </c>
      <c r="AU207" s="21" t="str">
        <f t="shared" ref="AU207:AU263" si="56">IF(B207="","",IF(SUM(AI207:AL207)=0,"VERİ GİRİŞİ YAPILMADI",""))</f>
        <v/>
      </c>
      <c r="AV207" s="21" t="str">
        <f t="shared" ref="AV207:AV263" si="57">IF(B207="","",IF(AL207&gt;0,"KİŞİNİN ÇIKIŞI VERİLMELİ",""))</f>
        <v/>
      </c>
      <c r="AW207" s="21" t="str">
        <f t="shared" ref="AW207:AW263" si="58">IF(B207="","",IF(AM207&gt;10,"İZİN LİMİTİ DOLDU",""))</f>
        <v/>
      </c>
    </row>
    <row r="208" spans="1:49" x14ac:dyDescent="0.25">
      <c r="A208" s="21">
        <v>195</v>
      </c>
      <c r="B208" s="22" t="str">
        <f>IFERROR(VLOOKUP(ROW()-13&amp;$V$8,'Katılımcı Bilgileri'!A:B,2,FALSE),"")</f>
        <v/>
      </c>
      <c r="C208" s="21" t="str">
        <f>IF(B208="","",VLOOKUP(A208&amp;$V$8,'Katılımcı Bilgileri'!A:C,3,FALSE))</f>
        <v/>
      </c>
      <c r="D208" s="23"/>
      <c r="E208" s="23"/>
      <c r="F208" s="23"/>
      <c r="G208" s="23"/>
      <c r="H208" s="23"/>
      <c r="I208" s="23"/>
      <c r="J208" s="23"/>
      <c r="K208" s="23"/>
      <c r="L208" s="23"/>
      <c r="M208" s="23"/>
      <c r="N208" s="23"/>
      <c r="O208" s="23"/>
      <c r="P208" s="23"/>
      <c r="Q208" s="23"/>
      <c r="R208" s="23"/>
      <c r="S208" s="23"/>
      <c r="T208" s="23"/>
      <c r="U208" s="23"/>
      <c r="V208" s="23"/>
      <c r="W208" s="23"/>
      <c r="X208" s="23"/>
      <c r="Y208" s="23"/>
      <c r="Z208" s="23"/>
      <c r="AA208" s="23"/>
      <c r="AB208" s="23"/>
      <c r="AC208" s="23"/>
      <c r="AD208" s="23"/>
      <c r="AE208" s="23"/>
      <c r="AF208" s="23"/>
      <c r="AG208" s="23"/>
      <c r="AH208" s="23"/>
      <c r="AI208" s="21" t="str">
        <f t="shared" si="46"/>
        <v/>
      </c>
      <c r="AJ208" s="21" t="str">
        <f t="shared" si="47"/>
        <v/>
      </c>
      <c r="AK208" s="21" t="str">
        <f t="shared" si="48"/>
        <v/>
      </c>
      <c r="AL208" s="21" t="str">
        <f t="shared" si="49"/>
        <v/>
      </c>
      <c r="AM208" s="21" t="str">
        <f>IFERROR(IF(B208="","",AJ208+AK208+VLOOKUP(B208,'Katılımcı Bilgileri'!B:F,5,FALSE)),0)</f>
        <v/>
      </c>
      <c r="AN208" s="21" t="str">
        <f>IFERROR(IF(B208="","",IF(AN207="","",COUNTIFS($D$12:$AH$12,1,D208:AH208,"&lt;&gt;")))+VLOOKUP(B208,'Katılımcı Bilgileri'!B:G,6,FALSE),"")</f>
        <v/>
      </c>
      <c r="AO208" s="21" t="str">
        <f t="shared" si="50"/>
        <v/>
      </c>
      <c r="AP208" s="21" t="str">
        <f t="shared" si="51"/>
        <v/>
      </c>
      <c r="AQ208" s="21" t="str">
        <f t="shared" si="52"/>
        <v/>
      </c>
      <c r="AR208" s="21" t="str">
        <f t="shared" si="53"/>
        <v/>
      </c>
      <c r="AS208" s="21" t="str">
        <f t="shared" si="54"/>
        <v/>
      </c>
      <c r="AT208" s="21" t="str">
        <f t="shared" si="55"/>
        <v/>
      </c>
      <c r="AU208" s="21" t="str">
        <f t="shared" si="56"/>
        <v/>
      </c>
      <c r="AV208" s="21" t="str">
        <f t="shared" si="57"/>
        <v/>
      </c>
      <c r="AW208" s="21" t="str">
        <f t="shared" si="58"/>
        <v/>
      </c>
    </row>
    <row r="209" spans="1:49" x14ac:dyDescent="0.25">
      <c r="A209" s="21">
        <v>196</v>
      </c>
      <c r="B209" s="22" t="str">
        <f>IFERROR(VLOOKUP(ROW()-13&amp;$V$8,'Katılımcı Bilgileri'!A:B,2,FALSE),"")</f>
        <v/>
      </c>
      <c r="C209" s="21" t="str">
        <f>IF(B209="","",VLOOKUP(A209&amp;$V$8,'Katılımcı Bilgileri'!A:C,3,FALSE))</f>
        <v/>
      </c>
      <c r="D209" s="23"/>
      <c r="E209" s="23"/>
      <c r="F209" s="23"/>
      <c r="G209" s="23"/>
      <c r="H209" s="23"/>
      <c r="I209" s="23"/>
      <c r="J209" s="23"/>
      <c r="K209" s="23"/>
      <c r="L209" s="23"/>
      <c r="M209" s="23"/>
      <c r="N209" s="23"/>
      <c r="O209" s="23"/>
      <c r="P209" s="23"/>
      <c r="Q209" s="23"/>
      <c r="R209" s="23"/>
      <c r="S209" s="23"/>
      <c r="T209" s="23"/>
      <c r="U209" s="23"/>
      <c r="V209" s="23"/>
      <c r="W209" s="23"/>
      <c r="X209" s="23"/>
      <c r="Y209" s="23"/>
      <c r="Z209" s="23"/>
      <c r="AA209" s="23"/>
      <c r="AB209" s="23"/>
      <c r="AC209" s="23"/>
      <c r="AD209" s="23"/>
      <c r="AE209" s="23"/>
      <c r="AF209" s="23"/>
      <c r="AG209" s="23"/>
      <c r="AH209" s="23"/>
      <c r="AI209" s="21" t="str">
        <f t="shared" si="46"/>
        <v/>
      </c>
      <c r="AJ209" s="21" t="str">
        <f t="shared" si="47"/>
        <v/>
      </c>
      <c r="AK209" s="21" t="str">
        <f t="shared" si="48"/>
        <v/>
      </c>
      <c r="AL209" s="21" t="str">
        <f t="shared" si="49"/>
        <v/>
      </c>
      <c r="AM209" s="21" t="str">
        <f>IFERROR(IF(B209="","",AJ209+AK209+VLOOKUP(B209,'Katılımcı Bilgileri'!B:F,5,FALSE)),0)</f>
        <v/>
      </c>
      <c r="AN209" s="21" t="str">
        <f>IFERROR(IF(B209="","",IF(AN208="","",COUNTIFS($D$12:$AH$12,1,D209:AH209,"&lt;&gt;")))+VLOOKUP(B209,'Katılımcı Bilgileri'!B:G,6,FALSE),"")</f>
        <v/>
      </c>
      <c r="AO209" s="21" t="str">
        <f t="shared" si="50"/>
        <v/>
      </c>
      <c r="AP209" s="21" t="str">
        <f t="shared" si="51"/>
        <v/>
      </c>
      <c r="AQ209" s="21" t="str">
        <f t="shared" si="52"/>
        <v/>
      </c>
      <c r="AR209" s="21" t="str">
        <f t="shared" si="53"/>
        <v/>
      </c>
      <c r="AS209" s="21" t="str">
        <f t="shared" si="54"/>
        <v/>
      </c>
      <c r="AT209" s="21" t="str">
        <f t="shared" si="55"/>
        <v/>
      </c>
      <c r="AU209" s="21" t="str">
        <f t="shared" si="56"/>
        <v/>
      </c>
      <c r="AV209" s="21" t="str">
        <f t="shared" si="57"/>
        <v/>
      </c>
      <c r="AW209" s="21" t="str">
        <f t="shared" si="58"/>
        <v/>
      </c>
    </row>
    <row r="210" spans="1:49" x14ac:dyDescent="0.25">
      <c r="A210" s="21">
        <v>197</v>
      </c>
      <c r="B210" s="22" t="str">
        <f>IFERROR(VLOOKUP(ROW()-13&amp;$V$8,'Katılımcı Bilgileri'!A:B,2,FALSE),"")</f>
        <v/>
      </c>
      <c r="C210" s="21" t="str">
        <f>IF(B210="","",VLOOKUP(A210&amp;$V$8,'Katılımcı Bilgileri'!A:C,3,FALSE))</f>
        <v/>
      </c>
      <c r="D210" s="23"/>
      <c r="E210" s="23"/>
      <c r="F210" s="23"/>
      <c r="G210" s="23"/>
      <c r="H210" s="23"/>
      <c r="I210" s="23"/>
      <c r="J210" s="23"/>
      <c r="K210" s="23"/>
      <c r="L210" s="23"/>
      <c r="M210" s="23"/>
      <c r="N210" s="23"/>
      <c r="O210" s="23"/>
      <c r="P210" s="23"/>
      <c r="Q210" s="23"/>
      <c r="R210" s="23"/>
      <c r="S210" s="23"/>
      <c r="T210" s="23"/>
      <c r="U210" s="23"/>
      <c r="V210" s="23"/>
      <c r="W210" s="23"/>
      <c r="X210" s="23"/>
      <c r="Y210" s="23"/>
      <c r="Z210" s="23"/>
      <c r="AA210" s="23"/>
      <c r="AB210" s="23"/>
      <c r="AC210" s="23"/>
      <c r="AD210" s="23"/>
      <c r="AE210" s="23"/>
      <c r="AF210" s="23"/>
      <c r="AG210" s="23"/>
      <c r="AH210" s="23"/>
      <c r="AI210" s="21" t="str">
        <f t="shared" si="46"/>
        <v/>
      </c>
      <c r="AJ210" s="21" t="str">
        <f t="shared" si="47"/>
        <v/>
      </c>
      <c r="AK210" s="21" t="str">
        <f t="shared" si="48"/>
        <v/>
      </c>
      <c r="AL210" s="21" t="str">
        <f t="shared" si="49"/>
        <v/>
      </c>
      <c r="AM210" s="21" t="str">
        <f>IFERROR(IF(B210="","",AJ210+AK210+VLOOKUP(B210,'Katılımcı Bilgileri'!B:F,5,FALSE)),0)</f>
        <v/>
      </c>
      <c r="AN210" s="21" t="str">
        <f>IFERROR(IF(B210="","",IF(AN209="","",COUNTIFS($D$12:$AH$12,1,D210:AH210,"&lt;&gt;")))+VLOOKUP(B210,'Katılımcı Bilgileri'!B:G,6,FALSE),"")</f>
        <v/>
      </c>
      <c r="AO210" s="21" t="str">
        <f t="shared" si="50"/>
        <v/>
      </c>
      <c r="AP210" s="21" t="str">
        <f t="shared" si="51"/>
        <v/>
      </c>
      <c r="AQ210" s="21" t="str">
        <f t="shared" si="52"/>
        <v/>
      </c>
      <c r="AR210" s="21" t="str">
        <f t="shared" si="53"/>
        <v/>
      </c>
      <c r="AS210" s="21" t="str">
        <f t="shared" si="54"/>
        <v/>
      </c>
      <c r="AT210" s="21" t="str">
        <f t="shared" si="55"/>
        <v/>
      </c>
      <c r="AU210" s="21" t="str">
        <f t="shared" si="56"/>
        <v/>
      </c>
      <c r="AV210" s="21" t="str">
        <f t="shared" si="57"/>
        <v/>
      </c>
      <c r="AW210" s="21" t="str">
        <f t="shared" si="58"/>
        <v/>
      </c>
    </row>
    <row r="211" spans="1:49" x14ac:dyDescent="0.25">
      <c r="A211" s="21">
        <v>198</v>
      </c>
      <c r="B211" s="22" t="str">
        <f>IFERROR(VLOOKUP(ROW()-13&amp;$V$8,'Katılımcı Bilgileri'!A:B,2,FALSE),"")</f>
        <v/>
      </c>
      <c r="C211" s="21" t="str">
        <f>IF(B211="","",VLOOKUP(A211&amp;$V$8,'Katılımcı Bilgileri'!A:C,3,FALSE))</f>
        <v/>
      </c>
      <c r="D211" s="23"/>
      <c r="E211" s="23"/>
      <c r="F211" s="23"/>
      <c r="G211" s="23"/>
      <c r="H211" s="23"/>
      <c r="I211" s="23"/>
      <c r="J211" s="23"/>
      <c r="K211" s="23"/>
      <c r="L211" s="23"/>
      <c r="M211" s="23"/>
      <c r="N211" s="23"/>
      <c r="O211" s="23"/>
      <c r="P211" s="23"/>
      <c r="Q211" s="23"/>
      <c r="R211" s="23"/>
      <c r="S211" s="23"/>
      <c r="T211" s="23"/>
      <c r="U211" s="23"/>
      <c r="V211" s="23"/>
      <c r="W211" s="23"/>
      <c r="X211" s="23"/>
      <c r="Y211" s="23"/>
      <c r="Z211" s="23"/>
      <c r="AA211" s="23"/>
      <c r="AB211" s="23"/>
      <c r="AC211" s="23"/>
      <c r="AD211" s="23"/>
      <c r="AE211" s="23"/>
      <c r="AF211" s="23"/>
      <c r="AG211" s="23"/>
      <c r="AH211" s="23"/>
      <c r="AI211" s="21" t="str">
        <f t="shared" si="46"/>
        <v/>
      </c>
      <c r="AJ211" s="21" t="str">
        <f t="shared" si="47"/>
        <v/>
      </c>
      <c r="AK211" s="21" t="str">
        <f t="shared" si="48"/>
        <v/>
      </c>
      <c r="AL211" s="21" t="str">
        <f t="shared" si="49"/>
        <v/>
      </c>
      <c r="AM211" s="21" t="str">
        <f>IFERROR(IF(B211="","",AJ211+AK211+VLOOKUP(B211,'Katılımcı Bilgileri'!B:F,5,FALSE)),0)</f>
        <v/>
      </c>
      <c r="AN211" s="21" t="str">
        <f>IFERROR(IF(B211="","",IF(AN210="","",COUNTIFS($D$12:$AH$12,1,D211:AH211,"&lt;&gt;")))+VLOOKUP(B211,'Katılımcı Bilgileri'!B:G,6,FALSE),"")</f>
        <v/>
      </c>
      <c r="AO211" s="21" t="str">
        <f t="shared" si="50"/>
        <v/>
      </c>
      <c r="AP211" s="21" t="str">
        <f t="shared" si="51"/>
        <v/>
      </c>
      <c r="AQ211" s="21" t="str">
        <f t="shared" si="52"/>
        <v/>
      </c>
      <c r="AR211" s="21" t="str">
        <f t="shared" si="53"/>
        <v/>
      </c>
      <c r="AS211" s="21" t="str">
        <f t="shared" si="54"/>
        <v/>
      </c>
      <c r="AT211" s="21" t="str">
        <f t="shared" si="55"/>
        <v/>
      </c>
      <c r="AU211" s="21" t="str">
        <f t="shared" si="56"/>
        <v/>
      </c>
      <c r="AV211" s="21" t="str">
        <f t="shared" si="57"/>
        <v/>
      </c>
      <c r="AW211" s="21" t="str">
        <f t="shared" si="58"/>
        <v/>
      </c>
    </row>
    <row r="212" spans="1:49" x14ac:dyDescent="0.25">
      <c r="A212" s="21">
        <v>199</v>
      </c>
      <c r="B212" s="22" t="str">
        <f>IFERROR(VLOOKUP(ROW()-13&amp;$V$8,'Katılımcı Bilgileri'!A:B,2,FALSE),"")</f>
        <v/>
      </c>
      <c r="C212" s="21" t="str">
        <f>IF(B212="","",VLOOKUP(A212&amp;$V$8,'Katılımcı Bilgileri'!A:C,3,FALSE))</f>
        <v/>
      </c>
      <c r="D212" s="23"/>
      <c r="E212" s="23"/>
      <c r="F212" s="23"/>
      <c r="G212" s="23"/>
      <c r="H212" s="23"/>
      <c r="I212" s="23"/>
      <c r="J212" s="23"/>
      <c r="K212" s="23"/>
      <c r="L212" s="23"/>
      <c r="M212" s="23"/>
      <c r="N212" s="23"/>
      <c r="O212" s="23"/>
      <c r="P212" s="23"/>
      <c r="Q212" s="23"/>
      <c r="R212" s="23"/>
      <c r="S212" s="23"/>
      <c r="T212" s="23"/>
      <c r="U212" s="23"/>
      <c r="V212" s="23"/>
      <c r="W212" s="23"/>
      <c r="X212" s="23"/>
      <c r="Y212" s="23"/>
      <c r="Z212" s="23"/>
      <c r="AA212" s="23"/>
      <c r="AB212" s="23"/>
      <c r="AC212" s="23"/>
      <c r="AD212" s="23"/>
      <c r="AE212" s="23"/>
      <c r="AF212" s="23"/>
      <c r="AG212" s="23"/>
      <c r="AH212" s="23"/>
      <c r="AI212" s="21" t="str">
        <f t="shared" si="46"/>
        <v/>
      </c>
      <c r="AJ212" s="21" t="str">
        <f t="shared" si="47"/>
        <v/>
      </c>
      <c r="AK212" s="21" t="str">
        <f t="shared" si="48"/>
        <v/>
      </c>
      <c r="AL212" s="21" t="str">
        <f t="shared" si="49"/>
        <v/>
      </c>
      <c r="AM212" s="21" t="str">
        <f>IFERROR(IF(B212="","",AJ212+AK212+VLOOKUP(B212,'Katılımcı Bilgileri'!B:F,5,FALSE)),0)</f>
        <v/>
      </c>
      <c r="AN212" s="21" t="str">
        <f>IFERROR(IF(B212="","",IF(AN211="","",COUNTIFS($D$12:$AH$12,1,D212:AH212,"&lt;&gt;")))+VLOOKUP(B212,'Katılımcı Bilgileri'!B:G,6,FALSE),"")</f>
        <v/>
      </c>
      <c r="AO212" s="21" t="str">
        <f t="shared" si="50"/>
        <v/>
      </c>
      <c r="AP212" s="21" t="str">
        <f t="shared" si="51"/>
        <v/>
      </c>
      <c r="AQ212" s="21" t="str">
        <f t="shared" si="52"/>
        <v/>
      </c>
      <c r="AR212" s="21" t="str">
        <f t="shared" si="53"/>
        <v/>
      </c>
      <c r="AS212" s="21" t="str">
        <f t="shared" si="54"/>
        <v/>
      </c>
      <c r="AT212" s="21" t="str">
        <f t="shared" si="55"/>
        <v/>
      </c>
      <c r="AU212" s="21" t="str">
        <f t="shared" si="56"/>
        <v/>
      </c>
      <c r="AV212" s="21" t="str">
        <f t="shared" si="57"/>
        <v/>
      </c>
      <c r="AW212" s="21" t="str">
        <f t="shared" si="58"/>
        <v/>
      </c>
    </row>
    <row r="213" spans="1:49" x14ac:dyDescent="0.25">
      <c r="A213" s="21">
        <v>200</v>
      </c>
      <c r="B213" s="22" t="str">
        <f>IFERROR(VLOOKUP(ROW()-13&amp;$V$8,'Katılımcı Bilgileri'!A:B,2,FALSE),"")</f>
        <v/>
      </c>
      <c r="C213" s="21" t="str">
        <f>IF(B213="","",VLOOKUP(A213&amp;$V$8,'Katılımcı Bilgileri'!A:C,3,FALSE))</f>
        <v/>
      </c>
      <c r="D213" s="23"/>
      <c r="E213" s="23"/>
      <c r="F213" s="23"/>
      <c r="G213" s="23"/>
      <c r="H213" s="23"/>
      <c r="I213" s="23"/>
      <c r="J213" s="23"/>
      <c r="K213" s="23"/>
      <c r="L213" s="23"/>
      <c r="M213" s="23"/>
      <c r="N213" s="23"/>
      <c r="O213" s="23"/>
      <c r="P213" s="23"/>
      <c r="Q213" s="23"/>
      <c r="R213" s="23"/>
      <c r="S213" s="23"/>
      <c r="T213" s="23"/>
      <c r="U213" s="23"/>
      <c r="V213" s="23"/>
      <c r="W213" s="23"/>
      <c r="X213" s="23"/>
      <c r="Y213" s="23"/>
      <c r="Z213" s="23"/>
      <c r="AA213" s="23"/>
      <c r="AB213" s="23"/>
      <c r="AC213" s="23"/>
      <c r="AD213" s="23"/>
      <c r="AE213" s="23"/>
      <c r="AF213" s="23"/>
      <c r="AG213" s="23"/>
      <c r="AH213" s="23"/>
      <c r="AI213" s="21" t="str">
        <f t="shared" si="46"/>
        <v/>
      </c>
      <c r="AJ213" s="21" t="str">
        <f t="shared" si="47"/>
        <v/>
      </c>
      <c r="AK213" s="21" t="str">
        <f t="shared" si="48"/>
        <v/>
      </c>
      <c r="AL213" s="21" t="str">
        <f t="shared" si="49"/>
        <v/>
      </c>
      <c r="AM213" s="21" t="str">
        <f>IFERROR(IF(B213="","",AJ213+AK213+VLOOKUP(B213,'Katılımcı Bilgileri'!B:F,5,FALSE)),0)</f>
        <v/>
      </c>
      <c r="AN213" s="21" t="str">
        <f>IFERROR(IF(B213="","",IF(AN212="","",COUNTIFS($D$12:$AH$12,1,D213:AH213,"&lt;&gt;")))+VLOOKUP(B213,'Katılımcı Bilgileri'!B:G,6,FALSE),"")</f>
        <v/>
      </c>
      <c r="AO213" s="21" t="str">
        <f t="shared" si="50"/>
        <v/>
      </c>
      <c r="AP213" s="21" t="str">
        <f t="shared" si="51"/>
        <v/>
      </c>
      <c r="AQ213" s="21" t="str">
        <f t="shared" si="52"/>
        <v/>
      </c>
      <c r="AR213" s="21" t="str">
        <f t="shared" si="53"/>
        <v/>
      </c>
      <c r="AS213" s="21" t="str">
        <f t="shared" si="54"/>
        <v/>
      </c>
      <c r="AT213" s="21" t="str">
        <f t="shared" si="55"/>
        <v/>
      </c>
      <c r="AU213" s="21" t="str">
        <f t="shared" si="56"/>
        <v/>
      </c>
      <c r="AV213" s="21" t="str">
        <f t="shared" si="57"/>
        <v/>
      </c>
      <c r="AW213" s="21" t="str">
        <f t="shared" si="58"/>
        <v/>
      </c>
    </row>
    <row r="214" spans="1:49" x14ac:dyDescent="0.25">
      <c r="A214" s="21">
        <v>201</v>
      </c>
      <c r="B214" s="22" t="str">
        <f>IFERROR(VLOOKUP(ROW()-13&amp;$V$8,'Katılımcı Bilgileri'!A:B,2,FALSE),"")</f>
        <v/>
      </c>
      <c r="C214" s="21" t="str">
        <f>IF(B214="","",VLOOKUP(A214&amp;$V$8,'Katılımcı Bilgileri'!A:C,3,FALSE))</f>
        <v/>
      </c>
      <c r="D214" s="23"/>
      <c r="E214" s="23"/>
      <c r="F214" s="23"/>
      <c r="G214" s="23"/>
      <c r="H214" s="23"/>
      <c r="I214" s="23"/>
      <c r="J214" s="23"/>
      <c r="K214" s="23"/>
      <c r="L214" s="23"/>
      <c r="M214" s="23"/>
      <c r="N214" s="23"/>
      <c r="O214" s="23"/>
      <c r="P214" s="23"/>
      <c r="Q214" s="23"/>
      <c r="R214" s="23"/>
      <c r="S214" s="23"/>
      <c r="T214" s="23"/>
      <c r="U214" s="23"/>
      <c r="V214" s="23"/>
      <c r="W214" s="23"/>
      <c r="X214" s="23"/>
      <c r="Y214" s="23"/>
      <c r="Z214" s="23"/>
      <c r="AA214" s="23"/>
      <c r="AB214" s="23"/>
      <c r="AC214" s="23"/>
      <c r="AD214" s="23"/>
      <c r="AE214" s="23"/>
      <c r="AF214" s="23"/>
      <c r="AG214" s="23"/>
      <c r="AH214" s="23"/>
      <c r="AI214" s="21" t="str">
        <f t="shared" si="46"/>
        <v/>
      </c>
      <c r="AJ214" s="21" t="str">
        <f t="shared" si="47"/>
        <v/>
      </c>
      <c r="AK214" s="21" t="str">
        <f t="shared" si="48"/>
        <v/>
      </c>
      <c r="AL214" s="21" t="str">
        <f t="shared" si="49"/>
        <v/>
      </c>
      <c r="AM214" s="21" t="str">
        <f>IFERROR(IF(B214="","",AJ214+AK214+VLOOKUP(B214,'Katılımcı Bilgileri'!B:F,5,FALSE)),0)</f>
        <v/>
      </c>
      <c r="AN214" s="21" t="str">
        <f>IFERROR(IF(B214="","",IF(AN213="","",COUNTIFS($D$12:$AH$12,1,D214:AH214,"&lt;&gt;")))+VLOOKUP(B214,'Katılımcı Bilgileri'!B:G,6,FALSE),"")</f>
        <v/>
      </c>
      <c r="AO214" s="21" t="str">
        <f t="shared" si="50"/>
        <v/>
      </c>
      <c r="AP214" s="21" t="str">
        <f t="shared" si="51"/>
        <v/>
      </c>
      <c r="AQ214" s="21" t="str">
        <f t="shared" si="52"/>
        <v/>
      </c>
      <c r="AR214" s="21" t="str">
        <f t="shared" si="53"/>
        <v/>
      </c>
      <c r="AS214" s="21" t="str">
        <f t="shared" si="54"/>
        <v/>
      </c>
      <c r="AT214" s="21" t="str">
        <f t="shared" si="55"/>
        <v/>
      </c>
      <c r="AU214" s="21" t="str">
        <f t="shared" si="56"/>
        <v/>
      </c>
      <c r="AV214" s="21" t="str">
        <f t="shared" si="57"/>
        <v/>
      </c>
      <c r="AW214" s="21" t="str">
        <f t="shared" si="58"/>
        <v/>
      </c>
    </row>
    <row r="215" spans="1:49" x14ac:dyDescent="0.25">
      <c r="A215" s="21">
        <v>202</v>
      </c>
      <c r="B215" s="22" t="str">
        <f>IFERROR(VLOOKUP(ROW()-13&amp;$V$8,'Katılımcı Bilgileri'!A:B,2,FALSE),"")</f>
        <v/>
      </c>
      <c r="C215" s="21" t="str">
        <f>IF(B215="","",VLOOKUP(A215&amp;$V$8,'Katılımcı Bilgileri'!A:C,3,FALSE))</f>
        <v/>
      </c>
      <c r="D215" s="23"/>
      <c r="E215" s="23"/>
      <c r="F215" s="23"/>
      <c r="G215" s="23"/>
      <c r="H215" s="23"/>
      <c r="I215" s="23"/>
      <c r="J215" s="23"/>
      <c r="K215" s="23"/>
      <c r="L215" s="23"/>
      <c r="M215" s="23"/>
      <c r="N215" s="23"/>
      <c r="O215" s="23"/>
      <c r="P215" s="23"/>
      <c r="Q215" s="23"/>
      <c r="R215" s="23"/>
      <c r="S215" s="23"/>
      <c r="T215" s="23"/>
      <c r="U215" s="23"/>
      <c r="V215" s="23"/>
      <c r="W215" s="23"/>
      <c r="X215" s="23"/>
      <c r="Y215" s="23"/>
      <c r="Z215" s="23"/>
      <c r="AA215" s="23"/>
      <c r="AB215" s="23"/>
      <c r="AC215" s="23"/>
      <c r="AD215" s="23"/>
      <c r="AE215" s="23"/>
      <c r="AF215" s="23"/>
      <c r="AG215" s="23"/>
      <c r="AH215" s="23"/>
      <c r="AI215" s="21" t="str">
        <f t="shared" si="46"/>
        <v/>
      </c>
      <c r="AJ215" s="21" t="str">
        <f t="shared" si="47"/>
        <v/>
      </c>
      <c r="AK215" s="21" t="str">
        <f t="shared" si="48"/>
        <v/>
      </c>
      <c r="AL215" s="21" t="str">
        <f t="shared" si="49"/>
        <v/>
      </c>
      <c r="AM215" s="21" t="str">
        <f>IFERROR(IF(B215="","",AJ215+AK215+VLOOKUP(B215,'Katılımcı Bilgileri'!B:F,5,FALSE)),0)</f>
        <v/>
      </c>
      <c r="AN215" s="21" t="str">
        <f>IFERROR(IF(B215="","",IF(AN214="","",COUNTIFS($D$12:$AH$12,1,D215:AH215,"&lt;&gt;")))+VLOOKUP(B215,'Katılımcı Bilgileri'!B:G,6,FALSE),"")</f>
        <v/>
      </c>
      <c r="AO215" s="21" t="str">
        <f t="shared" si="50"/>
        <v/>
      </c>
      <c r="AP215" s="21" t="str">
        <f t="shared" si="51"/>
        <v/>
      </c>
      <c r="AQ215" s="21" t="str">
        <f t="shared" si="52"/>
        <v/>
      </c>
      <c r="AR215" s="21" t="str">
        <f t="shared" si="53"/>
        <v/>
      </c>
      <c r="AS215" s="21" t="str">
        <f t="shared" si="54"/>
        <v/>
      </c>
      <c r="AT215" s="21" t="str">
        <f t="shared" si="55"/>
        <v/>
      </c>
      <c r="AU215" s="21" t="str">
        <f t="shared" si="56"/>
        <v/>
      </c>
      <c r="AV215" s="21" t="str">
        <f t="shared" si="57"/>
        <v/>
      </c>
      <c r="AW215" s="21" t="str">
        <f t="shared" si="58"/>
        <v/>
      </c>
    </row>
    <row r="216" spans="1:49" x14ac:dyDescent="0.25">
      <c r="A216" s="21">
        <v>203</v>
      </c>
      <c r="B216" s="22" t="str">
        <f>IFERROR(VLOOKUP(ROW()-13&amp;$V$8,'Katılımcı Bilgileri'!A:B,2,FALSE),"")</f>
        <v/>
      </c>
      <c r="C216" s="21" t="str">
        <f>IF(B216="","",VLOOKUP(A216&amp;$V$8,'Katılımcı Bilgileri'!A:C,3,FALSE))</f>
        <v/>
      </c>
      <c r="D216" s="23"/>
      <c r="E216" s="23"/>
      <c r="F216" s="23"/>
      <c r="G216" s="23"/>
      <c r="H216" s="23"/>
      <c r="I216" s="23"/>
      <c r="J216" s="23"/>
      <c r="K216" s="23"/>
      <c r="L216" s="23"/>
      <c r="M216" s="23"/>
      <c r="N216" s="23"/>
      <c r="O216" s="23"/>
      <c r="P216" s="23"/>
      <c r="Q216" s="23"/>
      <c r="R216" s="23"/>
      <c r="S216" s="23"/>
      <c r="T216" s="23"/>
      <c r="U216" s="23"/>
      <c r="V216" s="23"/>
      <c r="W216" s="23"/>
      <c r="X216" s="23"/>
      <c r="Y216" s="23"/>
      <c r="Z216" s="23"/>
      <c r="AA216" s="23"/>
      <c r="AB216" s="23"/>
      <c r="AC216" s="23"/>
      <c r="AD216" s="23"/>
      <c r="AE216" s="23"/>
      <c r="AF216" s="23"/>
      <c r="AG216" s="23"/>
      <c r="AH216" s="23"/>
      <c r="AI216" s="21" t="str">
        <f t="shared" si="46"/>
        <v/>
      </c>
      <c r="AJ216" s="21" t="str">
        <f t="shared" si="47"/>
        <v/>
      </c>
      <c r="AK216" s="21" t="str">
        <f t="shared" si="48"/>
        <v/>
      </c>
      <c r="AL216" s="21" t="str">
        <f t="shared" si="49"/>
        <v/>
      </c>
      <c r="AM216" s="21" t="str">
        <f>IFERROR(IF(B216="","",AJ216+AK216+VLOOKUP(B216,'Katılımcı Bilgileri'!B:F,5,FALSE)),0)</f>
        <v/>
      </c>
      <c r="AN216" s="21" t="str">
        <f>IFERROR(IF(B216="","",IF(AN215="","",COUNTIFS($D$12:$AH$12,1,D216:AH216,"&lt;&gt;")))+VLOOKUP(B216,'Katılımcı Bilgileri'!B:G,6,FALSE),"")</f>
        <v/>
      </c>
      <c r="AO216" s="21" t="str">
        <f t="shared" si="50"/>
        <v/>
      </c>
      <c r="AP216" s="21" t="str">
        <f t="shared" si="51"/>
        <v/>
      </c>
      <c r="AQ216" s="21" t="str">
        <f t="shared" si="52"/>
        <v/>
      </c>
      <c r="AR216" s="21" t="str">
        <f t="shared" si="53"/>
        <v/>
      </c>
      <c r="AS216" s="21" t="str">
        <f t="shared" si="54"/>
        <v/>
      </c>
      <c r="AT216" s="21" t="str">
        <f t="shared" si="55"/>
        <v/>
      </c>
      <c r="AU216" s="21" t="str">
        <f t="shared" si="56"/>
        <v/>
      </c>
      <c r="AV216" s="21" t="str">
        <f t="shared" si="57"/>
        <v/>
      </c>
      <c r="AW216" s="21" t="str">
        <f t="shared" si="58"/>
        <v/>
      </c>
    </row>
    <row r="217" spans="1:49" x14ac:dyDescent="0.25">
      <c r="A217" s="21">
        <v>204</v>
      </c>
      <c r="B217" s="22" t="str">
        <f>IFERROR(VLOOKUP(ROW()-13&amp;$V$8,'Katılımcı Bilgileri'!A:B,2,FALSE),"")</f>
        <v/>
      </c>
      <c r="C217" s="21" t="str">
        <f>IF(B217="","",VLOOKUP(A217&amp;$V$8,'Katılımcı Bilgileri'!A:C,3,FALSE))</f>
        <v/>
      </c>
      <c r="D217" s="23"/>
      <c r="E217" s="23"/>
      <c r="F217" s="23"/>
      <c r="G217" s="23"/>
      <c r="H217" s="23"/>
      <c r="I217" s="23"/>
      <c r="J217" s="23"/>
      <c r="K217" s="23"/>
      <c r="L217" s="23"/>
      <c r="M217" s="23"/>
      <c r="N217" s="23"/>
      <c r="O217" s="23"/>
      <c r="P217" s="23"/>
      <c r="Q217" s="23"/>
      <c r="R217" s="23"/>
      <c r="S217" s="23"/>
      <c r="T217" s="23"/>
      <c r="U217" s="23"/>
      <c r="V217" s="23"/>
      <c r="W217" s="23"/>
      <c r="X217" s="23"/>
      <c r="Y217" s="23"/>
      <c r="Z217" s="23"/>
      <c r="AA217" s="23"/>
      <c r="AB217" s="23"/>
      <c r="AC217" s="23"/>
      <c r="AD217" s="23"/>
      <c r="AE217" s="23"/>
      <c r="AF217" s="23"/>
      <c r="AG217" s="23"/>
      <c r="AH217" s="23"/>
      <c r="AI217" s="21" t="str">
        <f t="shared" si="46"/>
        <v/>
      </c>
      <c r="AJ217" s="21" t="str">
        <f t="shared" si="47"/>
        <v/>
      </c>
      <c r="AK217" s="21" t="str">
        <f t="shared" si="48"/>
        <v/>
      </c>
      <c r="AL217" s="21" t="str">
        <f t="shared" si="49"/>
        <v/>
      </c>
      <c r="AM217" s="21" t="str">
        <f>IFERROR(IF(B217="","",AJ217+AK217+VLOOKUP(B217,'Katılımcı Bilgileri'!B:F,5,FALSE)),0)</f>
        <v/>
      </c>
      <c r="AN217" s="21" t="str">
        <f>IFERROR(IF(B217="","",IF(AN216="","",COUNTIFS($D$12:$AH$12,1,D217:AH217,"&lt;&gt;")))+VLOOKUP(B217,'Katılımcı Bilgileri'!B:G,6,FALSE),"")</f>
        <v/>
      </c>
      <c r="AO217" s="21" t="str">
        <f t="shared" si="50"/>
        <v/>
      </c>
      <c r="AP217" s="21" t="str">
        <f t="shared" si="51"/>
        <v/>
      </c>
      <c r="AQ217" s="21" t="str">
        <f t="shared" si="52"/>
        <v/>
      </c>
      <c r="AR217" s="21" t="str">
        <f t="shared" si="53"/>
        <v/>
      </c>
      <c r="AS217" s="21" t="str">
        <f t="shared" si="54"/>
        <v/>
      </c>
      <c r="AT217" s="21" t="str">
        <f t="shared" si="55"/>
        <v/>
      </c>
      <c r="AU217" s="21" t="str">
        <f t="shared" si="56"/>
        <v/>
      </c>
      <c r="AV217" s="21" t="str">
        <f t="shared" si="57"/>
        <v/>
      </c>
      <c r="AW217" s="21" t="str">
        <f t="shared" si="58"/>
        <v/>
      </c>
    </row>
    <row r="218" spans="1:49" x14ac:dyDescent="0.25">
      <c r="A218" s="21">
        <v>205</v>
      </c>
      <c r="B218" s="22" t="str">
        <f>IFERROR(VLOOKUP(ROW()-13&amp;$V$8,'Katılımcı Bilgileri'!A:B,2,FALSE),"")</f>
        <v/>
      </c>
      <c r="C218" s="21" t="str">
        <f>IF(B218="","",VLOOKUP(A218&amp;$V$8,'Katılımcı Bilgileri'!A:C,3,FALSE))</f>
        <v/>
      </c>
      <c r="D218" s="23"/>
      <c r="E218" s="23"/>
      <c r="F218" s="23"/>
      <c r="G218" s="23"/>
      <c r="H218" s="23"/>
      <c r="I218" s="23"/>
      <c r="J218" s="23"/>
      <c r="K218" s="23"/>
      <c r="L218" s="23"/>
      <c r="M218" s="23"/>
      <c r="N218" s="23"/>
      <c r="O218" s="23"/>
      <c r="P218" s="23"/>
      <c r="Q218" s="23"/>
      <c r="R218" s="23"/>
      <c r="S218" s="23"/>
      <c r="T218" s="23"/>
      <c r="U218" s="23"/>
      <c r="V218" s="23"/>
      <c r="W218" s="23"/>
      <c r="X218" s="23"/>
      <c r="Y218" s="23"/>
      <c r="Z218" s="23"/>
      <c r="AA218" s="23"/>
      <c r="AB218" s="23"/>
      <c r="AC218" s="23"/>
      <c r="AD218" s="23"/>
      <c r="AE218" s="23"/>
      <c r="AF218" s="23"/>
      <c r="AG218" s="23"/>
      <c r="AH218" s="23"/>
      <c r="AI218" s="21" t="str">
        <f t="shared" si="46"/>
        <v/>
      </c>
      <c r="AJ218" s="21" t="str">
        <f t="shared" si="47"/>
        <v/>
      </c>
      <c r="AK218" s="21" t="str">
        <f t="shared" si="48"/>
        <v/>
      </c>
      <c r="AL218" s="21" t="str">
        <f t="shared" si="49"/>
        <v/>
      </c>
      <c r="AM218" s="21" t="str">
        <f>IFERROR(IF(B218="","",AJ218+AK218+VLOOKUP(B218,'Katılımcı Bilgileri'!B:F,5,FALSE)),0)</f>
        <v/>
      </c>
      <c r="AN218" s="21" t="str">
        <f>IFERROR(IF(B218="","",IF(AN217="","",COUNTIFS($D$12:$AH$12,1,D218:AH218,"&lt;&gt;")))+VLOOKUP(B218,'Katılımcı Bilgileri'!B:G,6,FALSE),"")</f>
        <v/>
      </c>
      <c r="AO218" s="21" t="str">
        <f t="shared" si="50"/>
        <v/>
      </c>
      <c r="AP218" s="21" t="str">
        <f t="shared" si="51"/>
        <v/>
      </c>
      <c r="AQ218" s="21" t="str">
        <f t="shared" si="52"/>
        <v/>
      </c>
      <c r="AR218" s="21" t="str">
        <f t="shared" si="53"/>
        <v/>
      </c>
      <c r="AS218" s="21" t="str">
        <f t="shared" si="54"/>
        <v/>
      </c>
      <c r="AT218" s="21" t="str">
        <f t="shared" si="55"/>
        <v/>
      </c>
      <c r="AU218" s="21" t="str">
        <f t="shared" si="56"/>
        <v/>
      </c>
      <c r="AV218" s="21" t="str">
        <f t="shared" si="57"/>
        <v/>
      </c>
      <c r="AW218" s="21" t="str">
        <f t="shared" si="58"/>
        <v/>
      </c>
    </row>
    <row r="219" spans="1:49" x14ac:dyDescent="0.25">
      <c r="A219" s="21">
        <v>206</v>
      </c>
      <c r="B219" s="22" t="str">
        <f>IFERROR(VLOOKUP(ROW()-13&amp;$V$8,'Katılımcı Bilgileri'!A:B,2,FALSE),"")</f>
        <v/>
      </c>
      <c r="C219" s="21" t="str">
        <f>IF(B219="","",VLOOKUP(A219&amp;$V$8,'Katılımcı Bilgileri'!A:C,3,FALSE))</f>
        <v/>
      </c>
      <c r="D219" s="23"/>
      <c r="E219" s="23"/>
      <c r="F219" s="23"/>
      <c r="G219" s="23"/>
      <c r="H219" s="23"/>
      <c r="I219" s="23"/>
      <c r="J219" s="23"/>
      <c r="K219" s="23"/>
      <c r="L219" s="23"/>
      <c r="M219" s="23"/>
      <c r="N219" s="23"/>
      <c r="O219" s="23"/>
      <c r="P219" s="23"/>
      <c r="Q219" s="23"/>
      <c r="R219" s="23"/>
      <c r="S219" s="23"/>
      <c r="T219" s="23"/>
      <c r="U219" s="23"/>
      <c r="V219" s="23"/>
      <c r="W219" s="23"/>
      <c r="X219" s="23"/>
      <c r="Y219" s="23"/>
      <c r="Z219" s="23"/>
      <c r="AA219" s="23"/>
      <c r="AB219" s="23"/>
      <c r="AC219" s="23"/>
      <c r="AD219" s="23"/>
      <c r="AE219" s="23"/>
      <c r="AF219" s="23"/>
      <c r="AG219" s="23"/>
      <c r="AH219" s="23"/>
      <c r="AI219" s="21" t="str">
        <f t="shared" si="46"/>
        <v/>
      </c>
      <c r="AJ219" s="21" t="str">
        <f t="shared" si="47"/>
        <v/>
      </c>
      <c r="AK219" s="21" t="str">
        <f t="shared" si="48"/>
        <v/>
      </c>
      <c r="AL219" s="21" t="str">
        <f t="shared" si="49"/>
        <v/>
      </c>
      <c r="AM219" s="21" t="str">
        <f>IFERROR(IF(B219="","",AJ219+AK219+VLOOKUP(B219,'Katılımcı Bilgileri'!B:F,5,FALSE)),0)</f>
        <v/>
      </c>
      <c r="AN219" s="21" t="str">
        <f>IFERROR(IF(B219="","",IF(AN218="","",COUNTIFS($D$12:$AH$12,1,D219:AH219,"&lt;&gt;")))+VLOOKUP(B219,'Katılımcı Bilgileri'!B:G,6,FALSE),"")</f>
        <v/>
      </c>
      <c r="AO219" s="21" t="str">
        <f t="shared" si="50"/>
        <v/>
      </c>
      <c r="AP219" s="21" t="str">
        <f t="shared" si="51"/>
        <v/>
      </c>
      <c r="AQ219" s="21" t="str">
        <f t="shared" si="52"/>
        <v/>
      </c>
      <c r="AR219" s="21" t="str">
        <f t="shared" si="53"/>
        <v/>
      </c>
      <c r="AS219" s="21" t="str">
        <f t="shared" si="54"/>
        <v/>
      </c>
      <c r="AT219" s="21" t="str">
        <f t="shared" si="55"/>
        <v/>
      </c>
      <c r="AU219" s="21" t="str">
        <f t="shared" si="56"/>
        <v/>
      </c>
      <c r="AV219" s="21" t="str">
        <f t="shared" si="57"/>
        <v/>
      </c>
      <c r="AW219" s="21" t="str">
        <f t="shared" si="58"/>
        <v/>
      </c>
    </row>
    <row r="220" spans="1:49" x14ac:dyDescent="0.25">
      <c r="A220" s="21">
        <v>207</v>
      </c>
      <c r="B220" s="22" t="str">
        <f>IFERROR(VLOOKUP(ROW()-13&amp;$V$8,'Katılımcı Bilgileri'!A:B,2,FALSE),"")</f>
        <v/>
      </c>
      <c r="C220" s="21" t="str">
        <f>IF(B220="","",VLOOKUP(A220&amp;$V$8,'Katılımcı Bilgileri'!A:C,3,FALSE))</f>
        <v/>
      </c>
      <c r="D220" s="23"/>
      <c r="E220" s="23"/>
      <c r="F220" s="23"/>
      <c r="G220" s="23"/>
      <c r="H220" s="23"/>
      <c r="I220" s="23"/>
      <c r="J220" s="23"/>
      <c r="K220" s="23"/>
      <c r="L220" s="23"/>
      <c r="M220" s="23"/>
      <c r="N220" s="23"/>
      <c r="O220" s="23"/>
      <c r="P220" s="23"/>
      <c r="Q220" s="23"/>
      <c r="R220" s="23"/>
      <c r="S220" s="23"/>
      <c r="T220" s="23"/>
      <c r="U220" s="23"/>
      <c r="V220" s="23"/>
      <c r="W220" s="23"/>
      <c r="X220" s="23"/>
      <c r="Y220" s="23"/>
      <c r="Z220" s="23"/>
      <c r="AA220" s="23"/>
      <c r="AB220" s="23"/>
      <c r="AC220" s="23"/>
      <c r="AD220" s="23"/>
      <c r="AE220" s="23"/>
      <c r="AF220" s="23"/>
      <c r="AG220" s="23"/>
      <c r="AH220" s="23"/>
      <c r="AI220" s="21" t="str">
        <f t="shared" si="46"/>
        <v/>
      </c>
      <c r="AJ220" s="21" t="str">
        <f t="shared" si="47"/>
        <v/>
      </c>
      <c r="AK220" s="21" t="str">
        <f t="shared" si="48"/>
        <v/>
      </c>
      <c r="AL220" s="21" t="str">
        <f t="shared" si="49"/>
        <v/>
      </c>
      <c r="AM220" s="21" t="str">
        <f>IFERROR(IF(B220="","",AJ220+AK220+VLOOKUP(B220,'Katılımcı Bilgileri'!B:F,5,FALSE)),0)</f>
        <v/>
      </c>
      <c r="AN220" s="21" t="str">
        <f>IFERROR(IF(B220="","",IF(AN219="","",COUNTIFS($D$12:$AH$12,1,D220:AH220,"&lt;&gt;")))+VLOOKUP(B220,'Katılımcı Bilgileri'!B:G,6,FALSE),"")</f>
        <v/>
      </c>
      <c r="AO220" s="21" t="str">
        <f t="shared" si="50"/>
        <v/>
      </c>
      <c r="AP220" s="21" t="str">
        <f t="shared" si="51"/>
        <v/>
      </c>
      <c r="AQ220" s="21" t="str">
        <f t="shared" si="52"/>
        <v/>
      </c>
      <c r="AR220" s="21" t="str">
        <f t="shared" si="53"/>
        <v/>
      </c>
      <c r="AS220" s="21" t="str">
        <f t="shared" si="54"/>
        <v/>
      </c>
      <c r="AT220" s="21" t="str">
        <f t="shared" si="55"/>
        <v/>
      </c>
      <c r="AU220" s="21" t="str">
        <f t="shared" si="56"/>
        <v/>
      </c>
      <c r="AV220" s="21" t="str">
        <f t="shared" si="57"/>
        <v/>
      </c>
      <c r="AW220" s="21" t="str">
        <f t="shared" si="58"/>
        <v/>
      </c>
    </row>
    <row r="221" spans="1:49" x14ac:dyDescent="0.25">
      <c r="A221" s="21">
        <v>208</v>
      </c>
      <c r="B221" s="22" t="str">
        <f>IFERROR(VLOOKUP(ROW()-13&amp;$V$8,'Katılımcı Bilgileri'!A:B,2,FALSE),"")</f>
        <v/>
      </c>
      <c r="C221" s="21" t="str">
        <f>IF(B221="","",VLOOKUP(A221&amp;$V$8,'Katılımcı Bilgileri'!A:C,3,FALSE))</f>
        <v/>
      </c>
      <c r="D221" s="23"/>
      <c r="E221" s="23"/>
      <c r="F221" s="23"/>
      <c r="G221" s="23"/>
      <c r="H221" s="23"/>
      <c r="I221" s="23"/>
      <c r="J221" s="23"/>
      <c r="K221" s="23"/>
      <c r="L221" s="23"/>
      <c r="M221" s="23"/>
      <c r="N221" s="23"/>
      <c r="O221" s="23"/>
      <c r="P221" s="23"/>
      <c r="Q221" s="23"/>
      <c r="R221" s="23"/>
      <c r="S221" s="23"/>
      <c r="T221" s="23"/>
      <c r="U221" s="23"/>
      <c r="V221" s="23"/>
      <c r="W221" s="23"/>
      <c r="X221" s="23"/>
      <c r="Y221" s="23"/>
      <c r="Z221" s="23"/>
      <c r="AA221" s="23"/>
      <c r="AB221" s="23"/>
      <c r="AC221" s="23"/>
      <c r="AD221" s="23"/>
      <c r="AE221" s="23"/>
      <c r="AF221" s="23"/>
      <c r="AG221" s="23"/>
      <c r="AH221" s="23"/>
      <c r="AI221" s="21" t="str">
        <f t="shared" si="46"/>
        <v/>
      </c>
      <c r="AJ221" s="21" t="str">
        <f t="shared" si="47"/>
        <v/>
      </c>
      <c r="AK221" s="21" t="str">
        <f t="shared" si="48"/>
        <v/>
      </c>
      <c r="AL221" s="21" t="str">
        <f t="shared" si="49"/>
        <v/>
      </c>
      <c r="AM221" s="21" t="str">
        <f>IFERROR(IF(B221="","",AJ221+AK221+VLOOKUP(B221,'Katılımcı Bilgileri'!B:F,5,FALSE)),0)</f>
        <v/>
      </c>
      <c r="AN221" s="21" t="str">
        <f>IFERROR(IF(B221="","",IF(AN220="","",COUNTIFS($D$12:$AH$12,1,D221:AH221,"&lt;&gt;")))+VLOOKUP(B221,'Katılımcı Bilgileri'!B:G,6,FALSE),"")</f>
        <v/>
      </c>
      <c r="AO221" s="21" t="str">
        <f t="shared" si="50"/>
        <v/>
      </c>
      <c r="AP221" s="21" t="str">
        <f t="shared" si="51"/>
        <v/>
      </c>
      <c r="AQ221" s="21" t="str">
        <f t="shared" si="52"/>
        <v/>
      </c>
      <c r="AR221" s="21" t="str">
        <f t="shared" si="53"/>
        <v/>
      </c>
      <c r="AS221" s="21" t="str">
        <f t="shared" si="54"/>
        <v/>
      </c>
      <c r="AT221" s="21" t="str">
        <f t="shared" si="55"/>
        <v/>
      </c>
      <c r="AU221" s="21" t="str">
        <f t="shared" si="56"/>
        <v/>
      </c>
      <c r="AV221" s="21" t="str">
        <f t="shared" si="57"/>
        <v/>
      </c>
      <c r="AW221" s="21" t="str">
        <f t="shared" si="58"/>
        <v/>
      </c>
    </row>
    <row r="222" spans="1:49" x14ac:dyDescent="0.25">
      <c r="A222" s="21">
        <v>209</v>
      </c>
      <c r="B222" s="22" t="str">
        <f>IFERROR(VLOOKUP(ROW()-13&amp;$V$8,'Katılımcı Bilgileri'!A:B,2,FALSE),"")</f>
        <v/>
      </c>
      <c r="C222" s="21" t="str">
        <f>IF(B222="","",VLOOKUP(A222&amp;$V$8,'Katılımcı Bilgileri'!A:C,3,FALSE))</f>
        <v/>
      </c>
      <c r="D222" s="23"/>
      <c r="E222" s="23"/>
      <c r="F222" s="23"/>
      <c r="G222" s="23"/>
      <c r="H222" s="23"/>
      <c r="I222" s="23"/>
      <c r="J222" s="23"/>
      <c r="K222" s="23"/>
      <c r="L222" s="23"/>
      <c r="M222" s="23"/>
      <c r="N222" s="23"/>
      <c r="O222" s="23"/>
      <c r="P222" s="23"/>
      <c r="Q222" s="23"/>
      <c r="R222" s="23"/>
      <c r="S222" s="23"/>
      <c r="T222" s="23"/>
      <c r="U222" s="23"/>
      <c r="V222" s="23"/>
      <c r="W222" s="23"/>
      <c r="X222" s="23"/>
      <c r="Y222" s="23"/>
      <c r="Z222" s="23"/>
      <c r="AA222" s="23"/>
      <c r="AB222" s="23"/>
      <c r="AC222" s="23"/>
      <c r="AD222" s="23"/>
      <c r="AE222" s="23"/>
      <c r="AF222" s="23"/>
      <c r="AG222" s="23"/>
      <c r="AH222" s="23"/>
      <c r="AI222" s="21" t="str">
        <f t="shared" si="46"/>
        <v/>
      </c>
      <c r="AJ222" s="21" t="str">
        <f t="shared" si="47"/>
        <v/>
      </c>
      <c r="AK222" s="21" t="str">
        <f t="shared" si="48"/>
        <v/>
      </c>
      <c r="AL222" s="21" t="str">
        <f t="shared" si="49"/>
        <v/>
      </c>
      <c r="AM222" s="21" t="str">
        <f>IFERROR(IF(B222="","",AJ222+AK222+VLOOKUP(B222,'Katılımcı Bilgileri'!B:F,5,FALSE)),0)</f>
        <v/>
      </c>
      <c r="AN222" s="21" t="str">
        <f>IFERROR(IF(B222="","",IF(AN221="","",COUNTIFS($D$12:$AH$12,1,D222:AH222,"&lt;&gt;")))+VLOOKUP(B222,'Katılımcı Bilgileri'!B:G,6,FALSE),"")</f>
        <v/>
      </c>
      <c r="AO222" s="21" t="str">
        <f t="shared" si="50"/>
        <v/>
      </c>
      <c r="AP222" s="21" t="str">
        <f t="shared" si="51"/>
        <v/>
      </c>
      <c r="AQ222" s="21" t="str">
        <f t="shared" si="52"/>
        <v/>
      </c>
      <c r="AR222" s="21" t="str">
        <f t="shared" si="53"/>
        <v/>
      </c>
      <c r="AS222" s="21" t="str">
        <f t="shared" si="54"/>
        <v/>
      </c>
      <c r="AT222" s="21" t="str">
        <f t="shared" si="55"/>
        <v/>
      </c>
      <c r="AU222" s="21" t="str">
        <f t="shared" si="56"/>
        <v/>
      </c>
      <c r="AV222" s="21" t="str">
        <f t="shared" si="57"/>
        <v/>
      </c>
      <c r="AW222" s="21" t="str">
        <f t="shared" si="58"/>
        <v/>
      </c>
    </row>
    <row r="223" spans="1:49" x14ac:dyDescent="0.25">
      <c r="A223" s="21">
        <v>210</v>
      </c>
      <c r="B223" s="22" t="str">
        <f>IFERROR(VLOOKUP(ROW()-13&amp;$V$8,'Katılımcı Bilgileri'!A:B,2,FALSE),"")</f>
        <v/>
      </c>
      <c r="C223" s="21" t="str">
        <f>IF(B223="","",VLOOKUP(A223&amp;$V$8,'Katılımcı Bilgileri'!A:C,3,FALSE))</f>
        <v/>
      </c>
      <c r="D223" s="23"/>
      <c r="E223" s="23"/>
      <c r="F223" s="23"/>
      <c r="G223" s="23"/>
      <c r="H223" s="23"/>
      <c r="I223" s="23"/>
      <c r="J223" s="23"/>
      <c r="K223" s="23"/>
      <c r="L223" s="23"/>
      <c r="M223" s="23"/>
      <c r="N223" s="23"/>
      <c r="O223" s="23"/>
      <c r="P223" s="23"/>
      <c r="Q223" s="23"/>
      <c r="R223" s="23"/>
      <c r="S223" s="23"/>
      <c r="T223" s="23"/>
      <c r="U223" s="23"/>
      <c r="V223" s="23"/>
      <c r="W223" s="23"/>
      <c r="X223" s="23"/>
      <c r="Y223" s="23"/>
      <c r="Z223" s="23"/>
      <c r="AA223" s="23"/>
      <c r="AB223" s="23"/>
      <c r="AC223" s="23"/>
      <c r="AD223" s="23"/>
      <c r="AE223" s="23"/>
      <c r="AF223" s="23"/>
      <c r="AG223" s="23"/>
      <c r="AH223" s="23"/>
      <c r="AI223" s="21" t="str">
        <f t="shared" si="46"/>
        <v/>
      </c>
      <c r="AJ223" s="21" t="str">
        <f t="shared" si="47"/>
        <v/>
      </c>
      <c r="AK223" s="21" t="str">
        <f t="shared" si="48"/>
        <v/>
      </c>
      <c r="AL223" s="21" t="str">
        <f t="shared" si="49"/>
        <v/>
      </c>
      <c r="AM223" s="21" t="str">
        <f>IFERROR(IF(B223="","",AJ223+AK223+VLOOKUP(B223,'Katılımcı Bilgileri'!B:F,5,FALSE)),0)</f>
        <v/>
      </c>
      <c r="AN223" s="21" t="str">
        <f>IFERROR(IF(B223="","",IF(AN222="","",COUNTIFS($D$12:$AH$12,1,D223:AH223,"&lt;&gt;")))+VLOOKUP(B223,'Katılımcı Bilgileri'!B:G,6,FALSE),"")</f>
        <v/>
      </c>
      <c r="AO223" s="21" t="str">
        <f t="shared" si="50"/>
        <v/>
      </c>
      <c r="AP223" s="21" t="str">
        <f t="shared" si="51"/>
        <v/>
      </c>
      <c r="AQ223" s="21" t="str">
        <f t="shared" si="52"/>
        <v/>
      </c>
      <c r="AR223" s="21" t="str">
        <f t="shared" si="53"/>
        <v/>
      </c>
      <c r="AS223" s="21" t="str">
        <f t="shared" si="54"/>
        <v/>
      </c>
      <c r="AT223" s="21" t="str">
        <f t="shared" si="55"/>
        <v/>
      </c>
      <c r="AU223" s="21" t="str">
        <f t="shared" si="56"/>
        <v/>
      </c>
      <c r="AV223" s="21" t="str">
        <f t="shared" si="57"/>
        <v/>
      </c>
      <c r="AW223" s="21" t="str">
        <f t="shared" si="58"/>
        <v/>
      </c>
    </row>
    <row r="224" spans="1:49" x14ac:dyDescent="0.25">
      <c r="A224" s="21">
        <v>211</v>
      </c>
      <c r="B224" s="22" t="str">
        <f>IFERROR(VLOOKUP(ROW()-13&amp;$V$8,'Katılımcı Bilgileri'!A:B,2,FALSE),"")</f>
        <v/>
      </c>
      <c r="C224" s="21" t="str">
        <f>IF(B224="","",VLOOKUP(A224&amp;$V$8,'Katılımcı Bilgileri'!A:C,3,FALSE))</f>
        <v/>
      </c>
      <c r="D224" s="23"/>
      <c r="E224" s="23"/>
      <c r="F224" s="23"/>
      <c r="G224" s="23"/>
      <c r="H224" s="23"/>
      <c r="I224" s="23"/>
      <c r="J224" s="23"/>
      <c r="K224" s="23"/>
      <c r="L224" s="23"/>
      <c r="M224" s="23"/>
      <c r="N224" s="23"/>
      <c r="O224" s="23"/>
      <c r="P224" s="23"/>
      <c r="Q224" s="23"/>
      <c r="R224" s="23"/>
      <c r="S224" s="23"/>
      <c r="T224" s="23"/>
      <c r="U224" s="23"/>
      <c r="V224" s="23"/>
      <c r="W224" s="23"/>
      <c r="X224" s="23"/>
      <c r="Y224" s="23"/>
      <c r="Z224" s="23"/>
      <c r="AA224" s="23"/>
      <c r="AB224" s="23"/>
      <c r="AC224" s="23"/>
      <c r="AD224" s="23"/>
      <c r="AE224" s="23"/>
      <c r="AF224" s="23"/>
      <c r="AG224" s="23"/>
      <c r="AH224" s="23"/>
      <c r="AI224" s="21" t="str">
        <f t="shared" si="46"/>
        <v/>
      </c>
      <c r="AJ224" s="21" t="str">
        <f t="shared" si="47"/>
        <v/>
      </c>
      <c r="AK224" s="21" t="str">
        <f t="shared" si="48"/>
        <v/>
      </c>
      <c r="AL224" s="21" t="str">
        <f t="shared" si="49"/>
        <v/>
      </c>
      <c r="AM224" s="21" t="str">
        <f>IFERROR(IF(B224="","",AJ224+AK224+VLOOKUP(B224,'Katılımcı Bilgileri'!B:F,5,FALSE)),0)</f>
        <v/>
      </c>
      <c r="AN224" s="21" t="str">
        <f>IFERROR(IF(B224="","",IF(AN223="","",COUNTIFS($D$12:$AH$12,1,D224:AH224,"&lt;&gt;")))+VLOOKUP(B224,'Katılımcı Bilgileri'!B:G,6,FALSE),"")</f>
        <v/>
      </c>
      <c r="AO224" s="21" t="str">
        <f t="shared" si="50"/>
        <v/>
      </c>
      <c r="AP224" s="21" t="str">
        <f t="shared" si="51"/>
        <v/>
      </c>
      <c r="AQ224" s="21" t="str">
        <f t="shared" si="52"/>
        <v/>
      </c>
      <c r="AR224" s="21" t="str">
        <f t="shared" si="53"/>
        <v/>
      </c>
      <c r="AS224" s="21" t="str">
        <f t="shared" si="54"/>
        <v/>
      </c>
      <c r="AT224" s="21" t="str">
        <f t="shared" si="55"/>
        <v/>
      </c>
      <c r="AU224" s="21" t="str">
        <f t="shared" si="56"/>
        <v/>
      </c>
      <c r="AV224" s="21" t="str">
        <f t="shared" si="57"/>
        <v/>
      </c>
      <c r="AW224" s="21" t="str">
        <f t="shared" si="58"/>
        <v/>
      </c>
    </row>
    <row r="225" spans="1:49" x14ac:dyDescent="0.25">
      <c r="A225" s="21">
        <v>212</v>
      </c>
      <c r="B225" s="22" t="str">
        <f>IFERROR(VLOOKUP(ROW()-13&amp;$V$8,'Katılımcı Bilgileri'!A:B,2,FALSE),"")</f>
        <v/>
      </c>
      <c r="C225" s="21" t="str">
        <f>IF(B225="","",VLOOKUP(A225&amp;$V$8,'Katılımcı Bilgileri'!A:C,3,FALSE))</f>
        <v/>
      </c>
      <c r="D225" s="23"/>
      <c r="E225" s="23"/>
      <c r="F225" s="23"/>
      <c r="G225" s="23"/>
      <c r="H225" s="23"/>
      <c r="I225" s="23"/>
      <c r="J225" s="23"/>
      <c r="K225" s="23"/>
      <c r="L225" s="23"/>
      <c r="M225" s="23"/>
      <c r="N225" s="23"/>
      <c r="O225" s="23"/>
      <c r="P225" s="23"/>
      <c r="Q225" s="23"/>
      <c r="R225" s="23"/>
      <c r="S225" s="23"/>
      <c r="T225" s="23"/>
      <c r="U225" s="23"/>
      <c r="V225" s="23"/>
      <c r="W225" s="23"/>
      <c r="X225" s="23"/>
      <c r="Y225" s="23"/>
      <c r="Z225" s="23"/>
      <c r="AA225" s="23"/>
      <c r="AB225" s="23"/>
      <c r="AC225" s="23"/>
      <c r="AD225" s="23"/>
      <c r="AE225" s="23"/>
      <c r="AF225" s="23"/>
      <c r="AG225" s="23"/>
      <c r="AH225" s="23"/>
      <c r="AI225" s="21" t="str">
        <f t="shared" si="46"/>
        <v/>
      </c>
      <c r="AJ225" s="21" t="str">
        <f t="shared" si="47"/>
        <v/>
      </c>
      <c r="AK225" s="21" t="str">
        <f t="shared" si="48"/>
        <v/>
      </c>
      <c r="AL225" s="21" t="str">
        <f t="shared" si="49"/>
        <v/>
      </c>
      <c r="AM225" s="21" t="str">
        <f>IFERROR(IF(B225="","",AJ225+AK225+VLOOKUP(B225,'Katılımcı Bilgileri'!B:F,5,FALSE)),0)</f>
        <v/>
      </c>
      <c r="AN225" s="21" t="str">
        <f>IFERROR(IF(B225="","",IF(AN224="","",COUNTIFS($D$12:$AH$12,1,D225:AH225,"&lt;&gt;")))+VLOOKUP(B225,'Katılımcı Bilgileri'!B:G,6,FALSE),"")</f>
        <v/>
      </c>
      <c r="AO225" s="21" t="str">
        <f t="shared" si="50"/>
        <v/>
      </c>
      <c r="AP225" s="21" t="str">
        <f t="shared" si="51"/>
        <v/>
      </c>
      <c r="AQ225" s="21" t="str">
        <f t="shared" si="52"/>
        <v/>
      </c>
      <c r="AR225" s="21" t="str">
        <f t="shared" si="53"/>
        <v/>
      </c>
      <c r="AS225" s="21" t="str">
        <f t="shared" si="54"/>
        <v/>
      </c>
      <c r="AT225" s="21" t="str">
        <f t="shared" si="55"/>
        <v/>
      </c>
      <c r="AU225" s="21" t="str">
        <f t="shared" si="56"/>
        <v/>
      </c>
      <c r="AV225" s="21" t="str">
        <f t="shared" si="57"/>
        <v/>
      </c>
      <c r="AW225" s="21" t="str">
        <f t="shared" si="58"/>
        <v/>
      </c>
    </row>
    <row r="226" spans="1:49" x14ac:dyDescent="0.25">
      <c r="A226" s="21">
        <v>213</v>
      </c>
      <c r="B226" s="22" t="str">
        <f>IFERROR(VLOOKUP(ROW()-13&amp;$V$8,'Katılımcı Bilgileri'!A:B,2,FALSE),"")</f>
        <v/>
      </c>
      <c r="C226" s="21" t="str">
        <f>IF(B226="","",VLOOKUP(A226&amp;$V$8,'Katılımcı Bilgileri'!A:C,3,FALSE))</f>
        <v/>
      </c>
      <c r="D226" s="23"/>
      <c r="E226" s="23"/>
      <c r="F226" s="23"/>
      <c r="G226" s="23"/>
      <c r="H226" s="23"/>
      <c r="I226" s="23"/>
      <c r="J226" s="23"/>
      <c r="K226" s="23"/>
      <c r="L226" s="23"/>
      <c r="M226" s="23"/>
      <c r="N226" s="23"/>
      <c r="O226" s="23"/>
      <c r="P226" s="23"/>
      <c r="Q226" s="23"/>
      <c r="R226" s="23"/>
      <c r="S226" s="23"/>
      <c r="T226" s="23"/>
      <c r="U226" s="23"/>
      <c r="V226" s="23"/>
      <c r="W226" s="23"/>
      <c r="X226" s="23"/>
      <c r="Y226" s="23"/>
      <c r="Z226" s="23"/>
      <c r="AA226" s="23"/>
      <c r="AB226" s="23"/>
      <c r="AC226" s="23"/>
      <c r="AD226" s="23"/>
      <c r="AE226" s="23"/>
      <c r="AF226" s="23"/>
      <c r="AG226" s="23"/>
      <c r="AH226" s="23"/>
      <c r="AI226" s="21" t="str">
        <f t="shared" si="46"/>
        <v/>
      </c>
      <c r="AJ226" s="21" t="str">
        <f t="shared" si="47"/>
        <v/>
      </c>
      <c r="AK226" s="21" t="str">
        <f t="shared" si="48"/>
        <v/>
      </c>
      <c r="AL226" s="21" t="str">
        <f t="shared" si="49"/>
        <v/>
      </c>
      <c r="AM226" s="21" t="str">
        <f>IFERROR(IF(B226="","",AJ226+AK226+VLOOKUP(B226,'Katılımcı Bilgileri'!B:F,5,FALSE)),0)</f>
        <v/>
      </c>
      <c r="AN226" s="21" t="str">
        <f>IFERROR(IF(B226="","",IF(AN225="","",COUNTIFS($D$12:$AH$12,1,D226:AH226,"&lt;&gt;")))+VLOOKUP(B226,'Katılımcı Bilgileri'!B:G,6,FALSE),"")</f>
        <v/>
      </c>
      <c r="AO226" s="21" t="str">
        <f t="shared" si="50"/>
        <v/>
      </c>
      <c r="AP226" s="21" t="str">
        <f t="shared" si="51"/>
        <v/>
      </c>
      <c r="AQ226" s="21" t="str">
        <f t="shared" si="52"/>
        <v/>
      </c>
      <c r="AR226" s="21" t="str">
        <f t="shared" si="53"/>
        <v/>
      </c>
      <c r="AS226" s="21" t="str">
        <f t="shared" si="54"/>
        <v/>
      </c>
      <c r="AT226" s="21" t="str">
        <f t="shared" si="55"/>
        <v/>
      </c>
      <c r="AU226" s="21" t="str">
        <f t="shared" si="56"/>
        <v/>
      </c>
      <c r="AV226" s="21" t="str">
        <f t="shared" si="57"/>
        <v/>
      </c>
      <c r="AW226" s="21" t="str">
        <f t="shared" si="58"/>
        <v/>
      </c>
    </row>
    <row r="227" spans="1:49" x14ac:dyDescent="0.25">
      <c r="A227" s="21">
        <v>214</v>
      </c>
      <c r="B227" s="22" t="str">
        <f>IFERROR(VLOOKUP(ROW()-13&amp;$V$8,'Katılımcı Bilgileri'!A:B,2,FALSE),"")</f>
        <v/>
      </c>
      <c r="C227" s="21" t="str">
        <f>IF(B227="","",VLOOKUP(A227&amp;$V$8,'Katılımcı Bilgileri'!A:C,3,FALSE))</f>
        <v/>
      </c>
      <c r="D227" s="23"/>
      <c r="E227" s="23"/>
      <c r="F227" s="23"/>
      <c r="G227" s="23"/>
      <c r="H227" s="23"/>
      <c r="I227" s="23"/>
      <c r="J227" s="23"/>
      <c r="K227" s="23"/>
      <c r="L227" s="23"/>
      <c r="M227" s="23"/>
      <c r="N227" s="23"/>
      <c r="O227" s="23"/>
      <c r="P227" s="23"/>
      <c r="Q227" s="23"/>
      <c r="R227" s="23"/>
      <c r="S227" s="23"/>
      <c r="T227" s="23"/>
      <c r="U227" s="23"/>
      <c r="V227" s="23"/>
      <c r="W227" s="23"/>
      <c r="X227" s="23"/>
      <c r="Y227" s="23"/>
      <c r="Z227" s="23"/>
      <c r="AA227" s="23"/>
      <c r="AB227" s="23"/>
      <c r="AC227" s="23"/>
      <c r="AD227" s="23"/>
      <c r="AE227" s="23"/>
      <c r="AF227" s="23"/>
      <c r="AG227" s="23"/>
      <c r="AH227" s="23"/>
      <c r="AI227" s="21" t="str">
        <f t="shared" si="46"/>
        <v/>
      </c>
      <c r="AJ227" s="21" t="str">
        <f t="shared" si="47"/>
        <v/>
      </c>
      <c r="AK227" s="21" t="str">
        <f t="shared" si="48"/>
        <v/>
      </c>
      <c r="AL227" s="21" t="str">
        <f t="shared" si="49"/>
        <v/>
      </c>
      <c r="AM227" s="21" t="str">
        <f>IFERROR(IF(B227="","",AJ227+AK227+VLOOKUP(B227,'Katılımcı Bilgileri'!B:F,5,FALSE)),0)</f>
        <v/>
      </c>
      <c r="AN227" s="21" t="str">
        <f>IFERROR(IF(B227="","",IF(AN226="","",COUNTIFS($D$12:$AH$12,1,D227:AH227,"&lt;&gt;")))+VLOOKUP(B227,'Katılımcı Bilgileri'!B:G,6,FALSE),"")</f>
        <v/>
      </c>
      <c r="AO227" s="21" t="str">
        <f t="shared" si="50"/>
        <v/>
      </c>
      <c r="AP227" s="21" t="str">
        <f t="shared" si="51"/>
        <v/>
      </c>
      <c r="AQ227" s="21" t="str">
        <f t="shared" si="52"/>
        <v/>
      </c>
      <c r="AR227" s="21" t="str">
        <f t="shared" si="53"/>
        <v/>
      </c>
      <c r="AS227" s="21" t="str">
        <f t="shared" si="54"/>
        <v/>
      </c>
      <c r="AT227" s="21" t="str">
        <f t="shared" si="55"/>
        <v/>
      </c>
      <c r="AU227" s="21" t="str">
        <f t="shared" si="56"/>
        <v/>
      </c>
      <c r="AV227" s="21" t="str">
        <f t="shared" si="57"/>
        <v/>
      </c>
      <c r="AW227" s="21" t="str">
        <f t="shared" si="58"/>
        <v/>
      </c>
    </row>
    <row r="228" spans="1:49" x14ac:dyDescent="0.25">
      <c r="A228" s="21">
        <v>215</v>
      </c>
      <c r="B228" s="22" t="str">
        <f>IFERROR(VLOOKUP(ROW()-13&amp;$V$8,'Katılımcı Bilgileri'!A:B,2,FALSE),"")</f>
        <v/>
      </c>
      <c r="C228" s="21" t="str">
        <f>IF(B228="","",VLOOKUP(A228&amp;$V$8,'Katılımcı Bilgileri'!A:C,3,FALSE))</f>
        <v/>
      </c>
      <c r="D228" s="23"/>
      <c r="E228" s="23"/>
      <c r="F228" s="23"/>
      <c r="G228" s="23"/>
      <c r="H228" s="23"/>
      <c r="I228" s="23"/>
      <c r="J228" s="23"/>
      <c r="K228" s="23"/>
      <c r="L228" s="23"/>
      <c r="M228" s="23"/>
      <c r="N228" s="23"/>
      <c r="O228" s="23"/>
      <c r="P228" s="23"/>
      <c r="Q228" s="23"/>
      <c r="R228" s="23"/>
      <c r="S228" s="23"/>
      <c r="T228" s="23"/>
      <c r="U228" s="23"/>
      <c r="V228" s="23"/>
      <c r="W228" s="23"/>
      <c r="X228" s="23"/>
      <c r="Y228" s="23"/>
      <c r="Z228" s="23"/>
      <c r="AA228" s="23"/>
      <c r="AB228" s="23"/>
      <c r="AC228" s="23"/>
      <c r="AD228" s="23"/>
      <c r="AE228" s="23"/>
      <c r="AF228" s="23"/>
      <c r="AG228" s="23"/>
      <c r="AH228" s="23"/>
      <c r="AI228" s="21" t="str">
        <f t="shared" si="46"/>
        <v/>
      </c>
      <c r="AJ228" s="21" t="str">
        <f t="shared" si="47"/>
        <v/>
      </c>
      <c r="AK228" s="21" t="str">
        <f t="shared" si="48"/>
        <v/>
      </c>
      <c r="AL228" s="21" t="str">
        <f t="shared" si="49"/>
        <v/>
      </c>
      <c r="AM228" s="21" t="str">
        <f>IFERROR(IF(B228="","",AJ228+AK228+VLOOKUP(B228,'Katılımcı Bilgileri'!B:F,5,FALSE)),0)</f>
        <v/>
      </c>
      <c r="AN228" s="21" t="str">
        <f>IFERROR(IF(B228="","",IF(AN227="","",COUNTIFS($D$12:$AH$12,1,D228:AH228,"&lt;&gt;")))+VLOOKUP(B228,'Katılımcı Bilgileri'!B:G,6,FALSE),"")</f>
        <v/>
      </c>
      <c r="AO228" s="21" t="str">
        <f t="shared" si="50"/>
        <v/>
      </c>
      <c r="AP228" s="21" t="str">
        <f t="shared" si="51"/>
        <v/>
      </c>
      <c r="AQ228" s="21" t="str">
        <f t="shared" si="52"/>
        <v/>
      </c>
      <c r="AR228" s="21" t="str">
        <f t="shared" si="53"/>
        <v/>
      </c>
      <c r="AS228" s="21" t="str">
        <f t="shared" si="54"/>
        <v/>
      </c>
      <c r="AT228" s="21" t="str">
        <f t="shared" si="55"/>
        <v/>
      </c>
      <c r="AU228" s="21" t="str">
        <f t="shared" si="56"/>
        <v/>
      </c>
      <c r="AV228" s="21" t="str">
        <f t="shared" si="57"/>
        <v/>
      </c>
      <c r="AW228" s="21" t="str">
        <f t="shared" si="58"/>
        <v/>
      </c>
    </row>
    <row r="229" spans="1:49" x14ac:dyDescent="0.25">
      <c r="A229" s="21">
        <v>216</v>
      </c>
      <c r="B229" s="22" t="str">
        <f>IFERROR(VLOOKUP(ROW()-13&amp;$V$8,'Katılımcı Bilgileri'!A:B,2,FALSE),"")</f>
        <v/>
      </c>
      <c r="C229" s="21" t="str">
        <f>IF(B229="","",VLOOKUP(A229&amp;$V$8,'Katılımcı Bilgileri'!A:C,3,FALSE))</f>
        <v/>
      </c>
      <c r="D229" s="23"/>
      <c r="E229" s="23"/>
      <c r="F229" s="23"/>
      <c r="G229" s="23"/>
      <c r="H229" s="23"/>
      <c r="I229" s="23"/>
      <c r="J229" s="23"/>
      <c r="K229" s="23"/>
      <c r="L229" s="23"/>
      <c r="M229" s="23"/>
      <c r="N229" s="23"/>
      <c r="O229" s="23"/>
      <c r="P229" s="23"/>
      <c r="Q229" s="23"/>
      <c r="R229" s="23"/>
      <c r="S229" s="23"/>
      <c r="T229" s="23"/>
      <c r="U229" s="23"/>
      <c r="V229" s="23"/>
      <c r="W229" s="23"/>
      <c r="X229" s="23"/>
      <c r="Y229" s="23"/>
      <c r="Z229" s="23"/>
      <c r="AA229" s="23"/>
      <c r="AB229" s="23"/>
      <c r="AC229" s="23"/>
      <c r="AD229" s="23"/>
      <c r="AE229" s="23"/>
      <c r="AF229" s="23"/>
      <c r="AG229" s="23"/>
      <c r="AH229" s="23"/>
      <c r="AI229" s="21" t="str">
        <f t="shared" si="46"/>
        <v/>
      </c>
      <c r="AJ229" s="21" t="str">
        <f t="shared" si="47"/>
        <v/>
      </c>
      <c r="AK229" s="21" t="str">
        <f t="shared" si="48"/>
        <v/>
      </c>
      <c r="AL229" s="21" t="str">
        <f t="shared" si="49"/>
        <v/>
      </c>
      <c r="AM229" s="21" t="str">
        <f>IFERROR(IF(B229="","",AJ229+AK229+VLOOKUP(B229,'Katılımcı Bilgileri'!B:F,5,FALSE)),0)</f>
        <v/>
      </c>
      <c r="AN229" s="21" t="str">
        <f>IFERROR(IF(B229="","",IF(AN228="","",COUNTIFS($D$12:$AH$12,1,D229:AH229,"&lt;&gt;")))+VLOOKUP(B229,'Katılımcı Bilgileri'!B:G,6,FALSE),"")</f>
        <v/>
      </c>
      <c r="AO229" s="21" t="str">
        <f t="shared" si="50"/>
        <v/>
      </c>
      <c r="AP229" s="21" t="str">
        <f t="shared" si="51"/>
        <v/>
      </c>
      <c r="AQ229" s="21" t="str">
        <f t="shared" si="52"/>
        <v/>
      </c>
      <c r="AR229" s="21" t="str">
        <f t="shared" si="53"/>
        <v/>
      </c>
      <c r="AS229" s="21" t="str">
        <f t="shared" si="54"/>
        <v/>
      </c>
      <c r="AT229" s="21" t="str">
        <f t="shared" si="55"/>
        <v/>
      </c>
      <c r="AU229" s="21" t="str">
        <f t="shared" si="56"/>
        <v/>
      </c>
      <c r="AV229" s="21" t="str">
        <f t="shared" si="57"/>
        <v/>
      </c>
      <c r="AW229" s="21" t="str">
        <f t="shared" si="58"/>
        <v/>
      </c>
    </row>
    <row r="230" spans="1:49" x14ac:dyDescent="0.25">
      <c r="A230" s="21">
        <v>217</v>
      </c>
      <c r="B230" s="22" t="str">
        <f>IFERROR(VLOOKUP(ROW()-13&amp;$V$8,'Katılımcı Bilgileri'!A:B,2,FALSE),"")</f>
        <v/>
      </c>
      <c r="C230" s="21" t="str">
        <f>IF(B230="","",VLOOKUP(A230&amp;$V$8,'Katılımcı Bilgileri'!A:C,3,FALSE))</f>
        <v/>
      </c>
      <c r="D230" s="23"/>
      <c r="E230" s="23"/>
      <c r="F230" s="23"/>
      <c r="G230" s="23"/>
      <c r="H230" s="23"/>
      <c r="I230" s="23"/>
      <c r="J230" s="23"/>
      <c r="K230" s="23"/>
      <c r="L230" s="23"/>
      <c r="M230" s="23"/>
      <c r="N230" s="23"/>
      <c r="O230" s="23"/>
      <c r="P230" s="23"/>
      <c r="Q230" s="23"/>
      <c r="R230" s="23"/>
      <c r="S230" s="23"/>
      <c r="T230" s="23"/>
      <c r="U230" s="23"/>
      <c r="V230" s="23"/>
      <c r="W230" s="23"/>
      <c r="X230" s="23"/>
      <c r="Y230" s="23"/>
      <c r="Z230" s="23"/>
      <c r="AA230" s="23"/>
      <c r="AB230" s="23"/>
      <c r="AC230" s="23"/>
      <c r="AD230" s="23"/>
      <c r="AE230" s="23"/>
      <c r="AF230" s="23"/>
      <c r="AG230" s="23"/>
      <c r="AH230" s="23"/>
      <c r="AI230" s="21" t="str">
        <f t="shared" si="46"/>
        <v/>
      </c>
      <c r="AJ230" s="21" t="str">
        <f t="shared" si="47"/>
        <v/>
      </c>
      <c r="AK230" s="21" t="str">
        <f t="shared" si="48"/>
        <v/>
      </c>
      <c r="AL230" s="21" t="str">
        <f t="shared" si="49"/>
        <v/>
      </c>
      <c r="AM230" s="21" t="str">
        <f>IFERROR(IF(B230="","",AJ230+AK230+VLOOKUP(B230,'Katılımcı Bilgileri'!B:F,5,FALSE)),0)</f>
        <v/>
      </c>
      <c r="AN230" s="21" t="str">
        <f>IFERROR(IF(B230="","",IF(AN229="","",COUNTIFS($D$12:$AH$12,1,D230:AH230,"&lt;&gt;")))+VLOOKUP(B230,'Katılımcı Bilgileri'!B:G,6,FALSE),"")</f>
        <v/>
      </c>
      <c r="AO230" s="21" t="str">
        <f t="shared" si="50"/>
        <v/>
      </c>
      <c r="AP230" s="21" t="str">
        <f t="shared" si="51"/>
        <v/>
      </c>
      <c r="AQ230" s="21" t="str">
        <f t="shared" si="52"/>
        <v/>
      </c>
      <c r="AR230" s="21" t="str">
        <f t="shared" si="53"/>
        <v/>
      </c>
      <c r="AS230" s="21" t="str">
        <f t="shared" si="54"/>
        <v/>
      </c>
      <c r="AT230" s="21" t="str">
        <f t="shared" si="55"/>
        <v/>
      </c>
      <c r="AU230" s="21" t="str">
        <f t="shared" si="56"/>
        <v/>
      </c>
      <c r="AV230" s="21" t="str">
        <f t="shared" si="57"/>
        <v/>
      </c>
      <c r="AW230" s="21" t="str">
        <f t="shared" si="58"/>
        <v/>
      </c>
    </row>
    <row r="231" spans="1:49" x14ac:dyDescent="0.25">
      <c r="A231" s="21">
        <v>218</v>
      </c>
      <c r="B231" s="22" t="str">
        <f>IFERROR(VLOOKUP(ROW()-13&amp;$V$8,'Katılımcı Bilgileri'!A:B,2,FALSE),"")</f>
        <v/>
      </c>
      <c r="C231" s="21" t="str">
        <f>IF(B231="","",VLOOKUP(A231&amp;$V$8,'Katılımcı Bilgileri'!A:C,3,FALSE))</f>
        <v/>
      </c>
      <c r="D231" s="23"/>
      <c r="E231" s="23"/>
      <c r="F231" s="23"/>
      <c r="G231" s="23"/>
      <c r="H231" s="23"/>
      <c r="I231" s="23"/>
      <c r="J231" s="23"/>
      <c r="K231" s="23"/>
      <c r="L231" s="23"/>
      <c r="M231" s="23"/>
      <c r="N231" s="23"/>
      <c r="O231" s="23"/>
      <c r="P231" s="23"/>
      <c r="Q231" s="23"/>
      <c r="R231" s="23"/>
      <c r="S231" s="23"/>
      <c r="T231" s="23"/>
      <c r="U231" s="23"/>
      <c r="V231" s="23"/>
      <c r="W231" s="23"/>
      <c r="X231" s="23"/>
      <c r="Y231" s="23"/>
      <c r="Z231" s="23"/>
      <c r="AA231" s="23"/>
      <c r="AB231" s="23"/>
      <c r="AC231" s="23"/>
      <c r="AD231" s="23"/>
      <c r="AE231" s="23"/>
      <c r="AF231" s="23"/>
      <c r="AG231" s="23"/>
      <c r="AH231" s="23"/>
      <c r="AI231" s="21" t="str">
        <f t="shared" si="46"/>
        <v/>
      </c>
      <c r="AJ231" s="21" t="str">
        <f t="shared" si="47"/>
        <v/>
      </c>
      <c r="AK231" s="21" t="str">
        <f t="shared" si="48"/>
        <v/>
      </c>
      <c r="AL231" s="21" t="str">
        <f t="shared" si="49"/>
        <v/>
      </c>
      <c r="AM231" s="21" t="str">
        <f>IFERROR(IF(B231="","",AJ231+AK231+VLOOKUP(B231,'Katılımcı Bilgileri'!B:F,5,FALSE)),0)</f>
        <v/>
      </c>
      <c r="AN231" s="21" t="str">
        <f>IFERROR(IF(B231="","",IF(AN230="","",COUNTIFS($D$12:$AH$12,1,D231:AH231,"&lt;&gt;")))+VLOOKUP(B231,'Katılımcı Bilgileri'!B:G,6,FALSE),"")</f>
        <v/>
      </c>
      <c r="AO231" s="21" t="str">
        <f t="shared" si="50"/>
        <v/>
      </c>
      <c r="AP231" s="21" t="str">
        <f t="shared" si="51"/>
        <v/>
      </c>
      <c r="AQ231" s="21" t="str">
        <f t="shared" si="52"/>
        <v/>
      </c>
      <c r="AR231" s="21" t="str">
        <f t="shared" si="53"/>
        <v/>
      </c>
      <c r="AS231" s="21" t="str">
        <f t="shared" si="54"/>
        <v/>
      </c>
      <c r="AT231" s="21" t="str">
        <f t="shared" si="55"/>
        <v/>
      </c>
      <c r="AU231" s="21" t="str">
        <f t="shared" si="56"/>
        <v/>
      </c>
      <c r="AV231" s="21" t="str">
        <f t="shared" si="57"/>
        <v/>
      </c>
      <c r="AW231" s="21" t="str">
        <f t="shared" si="58"/>
        <v/>
      </c>
    </row>
    <row r="232" spans="1:49" x14ac:dyDescent="0.25">
      <c r="A232" s="21">
        <v>219</v>
      </c>
      <c r="B232" s="22" t="str">
        <f>IFERROR(VLOOKUP(ROW()-13&amp;$V$8,'Katılımcı Bilgileri'!A:B,2,FALSE),"")</f>
        <v/>
      </c>
      <c r="C232" s="21" t="str">
        <f>IF(B232="","",VLOOKUP(A232&amp;$V$8,'Katılımcı Bilgileri'!A:C,3,FALSE))</f>
        <v/>
      </c>
      <c r="D232" s="23"/>
      <c r="E232" s="23"/>
      <c r="F232" s="23"/>
      <c r="G232" s="23"/>
      <c r="H232" s="23"/>
      <c r="I232" s="23"/>
      <c r="J232" s="23"/>
      <c r="K232" s="23"/>
      <c r="L232" s="23"/>
      <c r="M232" s="23"/>
      <c r="N232" s="23"/>
      <c r="O232" s="23"/>
      <c r="P232" s="23"/>
      <c r="Q232" s="23"/>
      <c r="R232" s="23"/>
      <c r="S232" s="23"/>
      <c r="T232" s="23"/>
      <c r="U232" s="23"/>
      <c r="V232" s="23"/>
      <c r="W232" s="23"/>
      <c r="X232" s="23"/>
      <c r="Y232" s="23"/>
      <c r="Z232" s="23"/>
      <c r="AA232" s="23"/>
      <c r="AB232" s="23"/>
      <c r="AC232" s="23"/>
      <c r="AD232" s="23"/>
      <c r="AE232" s="23"/>
      <c r="AF232" s="23"/>
      <c r="AG232" s="23"/>
      <c r="AH232" s="23"/>
      <c r="AI232" s="21" t="str">
        <f t="shared" si="46"/>
        <v/>
      </c>
      <c r="AJ232" s="21" t="str">
        <f t="shared" si="47"/>
        <v/>
      </c>
      <c r="AK232" s="21" t="str">
        <f t="shared" si="48"/>
        <v/>
      </c>
      <c r="AL232" s="21" t="str">
        <f t="shared" si="49"/>
        <v/>
      </c>
      <c r="AM232" s="21" t="str">
        <f>IFERROR(IF(B232="","",AJ232+AK232+VLOOKUP(B232,'Katılımcı Bilgileri'!B:F,5,FALSE)),0)</f>
        <v/>
      </c>
      <c r="AN232" s="21" t="str">
        <f>IFERROR(IF(B232="","",IF(AN231="","",COUNTIFS($D$12:$AH$12,1,D232:AH232,"&lt;&gt;")))+VLOOKUP(B232,'Katılımcı Bilgileri'!B:G,6,FALSE),"")</f>
        <v/>
      </c>
      <c r="AO232" s="21" t="str">
        <f t="shared" si="50"/>
        <v/>
      </c>
      <c r="AP232" s="21" t="str">
        <f t="shared" si="51"/>
        <v/>
      </c>
      <c r="AQ232" s="21" t="str">
        <f t="shared" si="52"/>
        <v/>
      </c>
      <c r="AR232" s="21" t="str">
        <f t="shared" si="53"/>
        <v/>
      </c>
      <c r="AS232" s="21" t="str">
        <f t="shared" si="54"/>
        <v/>
      </c>
      <c r="AT232" s="21" t="str">
        <f t="shared" si="55"/>
        <v/>
      </c>
      <c r="AU232" s="21" t="str">
        <f t="shared" si="56"/>
        <v/>
      </c>
      <c r="AV232" s="21" t="str">
        <f t="shared" si="57"/>
        <v/>
      </c>
      <c r="AW232" s="21" t="str">
        <f t="shared" si="58"/>
        <v/>
      </c>
    </row>
    <row r="233" spans="1:49" x14ac:dyDescent="0.25">
      <c r="A233" s="21">
        <v>220</v>
      </c>
      <c r="B233" s="22" t="str">
        <f>IFERROR(VLOOKUP(ROW()-13&amp;$V$8,'Katılımcı Bilgileri'!A:B,2,FALSE),"")</f>
        <v/>
      </c>
      <c r="C233" s="21" t="str">
        <f>IF(B233="","",VLOOKUP(A233&amp;$V$8,'Katılımcı Bilgileri'!A:C,3,FALSE))</f>
        <v/>
      </c>
      <c r="D233" s="23"/>
      <c r="E233" s="23"/>
      <c r="F233" s="23"/>
      <c r="G233" s="23"/>
      <c r="H233" s="23"/>
      <c r="I233" s="23"/>
      <c r="J233" s="23"/>
      <c r="K233" s="23"/>
      <c r="L233" s="23"/>
      <c r="M233" s="23"/>
      <c r="N233" s="23"/>
      <c r="O233" s="23"/>
      <c r="P233" s="23"/>
      <c r="Q233" s="23"/>
      <c r="R233" s="23"/>
      <c r="S233" s="23"/>
      <c r="T233" s="23"/>
      <c r="U233" s="23"/>
      <c r="V233" s="23"/>
      <c r="W233" s="23"/>
      <c r="X233" s="23"/>
      <c r="Y233" s="23"/>
      <c r="Z233" s="23"/>
      <c r="AA233" s="23"/>
      <c r="AB233" s="23"/>
      <c r="AC233" s="23"/>
      <c r="AD233" s="23"/>
      <c r="AE233" s="23"/>
      <c r="AF233" s="23"/>
      <c r="AG233" s="23"/>
      <c r="AH233" s="23"/>
      <c r="AI233" s="21" t="str">
        <f t="shared" si="46"/>
        <v/>
      </c>
      <c r="AJ233" s="21" t="str">
        <f t="shared" si="47"/>
        <v/>
      </c>
      <c r="AK233" s="21" t="str">
        <f t="shared" si="48"/>
        <v/>
      </c>
      <c r="AL233" s="21" t="str">
        <f t="shared" si="49"/>
        <v/>
      </c>
      <c r="AM233" s="21" t="str">
        <f>IFERROR(IF(B233="","",AJ233+AK233+VLOOKUP(B233,'Katılımcı Bilgileri'!B:F,5,FALSE)),0)</f>
        <v/>
      </c>
      <c r="AN233" s="21" t="str">
        <f>IFERROR(IF(B233="","",IF(AN232="","",COUNTIFS($D$12:$AH$12,1,D233:AH233,"&lt;&gt;")))+VLOOKUP(B233,'Katılımcı Bilgileri'!B:G,6,FALSE),"")</f>
        <v/>
      </c>
      <c r="AO233" s="21" t="str">
        <f t="shared" si="50"/>
        <v/>
      </c>
      <c r="AP233" s="21" t="str">
        <f t="shared" si="51"/>
        <v/>
      </c>
      <c r="AQ233" s="21" t="str">
        <f t="shared" si="52"/>
        <v/>
      </c>
      <c r="AR233" s="21" t="str">
        <f t="shared" si="53"/>
        <v/>
      </c>
      <c r="AS233" s="21" t="str">
        <f t="shared" si="54"/>
        <v/>
      </c>
      <c r="AT233" s="21" t="str">
        <f t="shared" si="55"/>
        <v/>
      </c>
      <c r="AU233" s="21" t="str">
        <f t="shared" si="56"/>
        <v/>
      </c>
      <c r="AV233" s="21" t="str">
        <f t="shared" si="57"/>
        <v/>
      </c>
      <c r="AW233" s="21" t="str">
        <f t="shared" si="58"/>
        <v/>
      </c>
    </row>
    <row r="234" spans="1:49" x14ac:dyDescent="0.25">
      <c r="A234" s="21">
        <v>221</v>
      </c>
      <c r="B234" s="22" t="str">
        <f>IFERROR(VLOOKUP(ROW()-13&amp;$V$8,'Katılımcı Bilgileri'!A:B,2,FALSE),"")</f>
        <v/>
      </c>
      <c r="C234" s="21" t="str">
        <f>IF(B234="","",VLOOKUP(A234&amp;$V$8,'Katılımcı Bilgileri'!A:C,3,FALSE))</f>
        <v/>
      </c>
      <c r="D234" s="23"/>
      <c r="E234" s="23"/>
      <c r="F234" s="23"/>
      <c r="G234" s="23"/>
      <c r="H234" s="23"/>
      <c r="I234" s="23"/>
      <c r="J234" s="23"/>
      <c r="K234" s="23"/>
      <c r="L234" s="23"/>
      <c r="M234" s="23"/>
      <c r="N234" s="23"/>
      <c r="O234" s="23"/>
      <c r="P234" s="23"/>
      <c r="Q234" s="23"/>
      <c r="R234" s="23"/>
      <c r="S234" s="23"/>
      <c r="T234" s="23"/>
      <c r="U234" s="23"/>
      <c r="V234" s="23"/>
      <c r="W234" s="23"/>
      <c r="X234" s="23"/>
      <c r="Y234" s="23"/>
      <c r="Z234" s="23"/>
      <c r="AA234" s="23"/>
      <c r="AB234" s="23"/>
      <c r="AC234" s="23"/>
      <c r="AD234" s="23"/>
      <c r="AE234" s="23"/>
      <c r="AF234" s="23"/>
      <c r="AG234" s="23"/>
      <c r="AH234" s="23"/>
      <c r="AI234" s="21" t="str">
        <f t="shared" si="46"/>
        <v/>
      </c>
      <c r="AJ234" s="21" t="str">
        <f t="shared" si="47"/>
        <v/>
      </c>
      <c r="AK234" s="21" t="str">
        <f t="shared" si="48"/>
        <v/>
      </c>
      <c r="AL234" s="21" t="str">
        <f t="shared" si="49"/>
        <v/>
      </c>
      <c r="AM234" s="21" t="str">
        <f>IFERROR(IF(B234="","",AJ234+AK234+VLOOKUP(B234,'Katılımcı Bilgileri'!B:F,5,FALSE)),0)</f>
        <v/>
      </c>
      <c r="AN234" s="21" t="str">
        <f>IFERROR(IF(B234="","",IF(AN233="","",COUNTIFS($D$12:$AH$12,1,D234:AH234,"&lt;&gt;")))+VLOOKUP(B234,'Katılımcı Bilgileri'!B:G,6,FALSE),"")</f>
        <v/>
      </c>
      <c r="AO234" s="21" t="str">
        <f t="shared" si="50"/>
        <v/>
      </c>
      <c r="AP234" s="21" t="str">
        <f t="shared" si="51"/>
        <v/>
      </c>
      <c r="AQ234" s="21" t="str">
        <f t="shared" si="52"/>
        <v/>
      </c>
      <c r="AR234" s="21" t="str">
        <f t="shared" si="53"/>
        <v/>
      </c>
      <c r="AS234" s="21" t="str">
        <f t="shared" si="54"/>
        <v/>
      </c>
      <c r="AT234" s="21" t="str">
        <f t="shared" si="55"/>
        <v/>
      </c>
      <c r="AU234" s="21" t="str">
        <f t="shared" si="56"/>
        <v/>
      </c>
      <c r="AV234" s="21" t="str">
        <f t="shared" si="57"/>
        <v/>
      </c>
      <c r="AW234" s="21" t="str">
        <f t="shared" si="58"/>
        <v/>
      </c>
    </row>
    <row r="235" spans="1:49" x14ac:dyDescent="0.25">
      <c r="A235" s="21">
        <v>222</v>
      </c>
      <c r="B235" s="22" t="str">
        <f>IFERROR(VLOOKUP(ROW()-13&amp;$V$8,'Katılımcı Bilgileri'!A:B,2,FALSE),"")</f>
        <v/>
      </c>
      <c r="C235" s="21" t="str">
        <f>IF(B235="","",VLOOKUP(A235&amp;$V$8,'Katılımcı Bilgileri'!A:C,3,FALSE))</f>
        <v/>
      </c>
      <c r="D235" s="23"/>
      <c r="E235" s="23"/>
      <c r="F235" s="23"/>
      <c r="G235" s="23"/>
      <c r="H235" s="23"/>
      <c r="I235" s="23"/>
      <c r="J235" s="23"/>
      <c r="K235" s="23"/>
      <c r="L235" s="23"/>
      <c r="M235" s="23"/>
      <c r="N235" s="23"/>
      <c r="O235" s="23"/>
      <c r="P235" s="23"/>
      <c r="Q235" s="23"/>
      <c r="R235" s="23"/>
      <c r="S235" s="23"/>
      <c r="T235" s="23"/>
      <c r="U235" s="23"/>
      <c r="V235" s="23"/>
      <c r="W235" s="23"/>
      <c r="X235" s="23"/>
      <c r="Y235" s="23"/>
      <c r="Z235" s="23"/>
      <c r="AA235" s="23"/>
      <c r="AB235" s="23"/>
      <c r="AC235" s="23"/>
      <c r="AD235" s="23"/>
      <c r="AE235" s="23"/>
      <c r="AF235" s="23"/>
      <c r="AG235" s="23"/>
      <c r="AH235" s="23"/>
      <c r="AI235" s="21" t="str">
        <f t="shared" si="46"/>
        <v/>
      </c>
      <c r="AJ235" s="21" t="str">
        <f t="shared" si="47"/>
        <v/>
      </c>
      <c r="AK235" s="21" t="str">
        <f t="shared" si="48"/>
        <v/>
      </c>
      <c r="AL235" s="21" t="str">
        <f t="shared" si="49"/>
        <v/>
      </c>
      <c r="AM235" s="21" t="str">
        <f>IFERROR(IF(B235="","",AJ235+AK235+VLOOKUP(B235,'Katılımcı Bilgileri'!B:F,5,FALSE)),0)</f>
        <v/>
      </c>
      <c r="AN235" s="21" t="str">
        <f>IFERROR(IF(B235="","",IF(AN234="","",COUNTIFS($D$12:$AH$12,1,D235:AH235,"&lt;&gt;")))+VLOOKUP(B235,'Katılımcı Bilgileri'!B:G,6,FALSE),"")</f>
        <v/>
      </c>
      <c r="AO235" s="21" t="str">
        <f t="shared" si="50"/>
        <v/>
      </c>
      <c r="AP235" s="21" t="str">
        <f t="shared" si="51"/>
        <v/>
      </c>
      <c r="AQ235" s="21" t="str">
        <f t="shared" si="52"/>
        <v/>
      </c>
      <c r="AR235" s="21" t="str">
        <f t="shared" si="53"/>
        <v/>
      </c>
      <c r="AS235" s="21" t="str">
        <f t="shared" si="54"/>
        <v/>
      </c>
      <c r="AT235" s="21" t="str">
        <f t="shared" si="55"/>
        <v/>
      </c>
      <c r="AU235" s="21" t="str">
        <f t="shared" si="56"/>
        <v/>
      </c>
      <c r="AV235" s="21" t="str">
        <f t="shared" si="57"/>
        <v/>
      </c>
      <c r="AW235" s="21" t="str">
        <f t="shared" si="58"/>
        <v/>
      </c>
    </row>
    <row r="236" spans="1:49" x14ac:dyDescent="0.25">
      <c r="A236" s="21">
        <v>223</v>
      </c>
      <c r="B236" s="22" t="str">
        <f>IFERROR(VLOOKUP(ROW()-13&amp;$V$8,'Katılımcı Bilgileri'!A:B,2,FALSE),"")</f>
        <v/>
      </c>
      <c r="C236" s="21" t="str">
        <f>IF(B236="","",VLOOKUP(A236&amp;$V$8,'Katılımcı Bilgileri'!A:C,3,FALSE))</f>
        <v/>
      </c>
      <c r="D236" s="23"/>
      <c r="E236" s="23"/>
      <c r="F236" s="23"/>
      <c r="G236" s="23"/>
      <c r="H236" s="23"/>
      <c r="I236" s="23"/>
      <c r="J236" s="23"/>
      <c r="K236" s="23"/>
      <c r="L236" s="23"/>
      <c r="M236" s="23"/>
      <c r="N236" s="23"/>
      <c r="O236" s="23"/>
      <c r="P236" s="23"/>
      <c r="Q236" s="23"/>
      <c r="R236" s="23"/>
      <c r="S236" s="23"/>
      <c r="T236" s="23"/>
      <c r="U236" s="23"/>
      <c r="V236" s="23"/>
      <c r="W236" s="23"/>
      <c r="X236" s="23"/>
      <c r="Y236" s="23"/>
      <c r="Z236" s="23"/>
      <c r="AA236" s="23"/>
      <c r="AB236" s="23"/>
      <c r="AC236" s="23"/>
      <c r="AD236" s="23"/>
      <c r="AE236" s="23"/>
      <c r="AF236" s="23"/>
      <c r="AG236" s="23"/>
      <c r="AH236" s="23"/>
      <c r="AI236" s="21" t="str">
        <f t="shared" si="46"/>
        <v/>
      </c>
      <c r="AJ236" s="21" t="str">
        <f t="shared" si="47"/>
        <v/>
      </c>
      <c r="AK236" s="21" t="str">
        <f t="shared" si="48"/>
        <v/>
      </c>
      <c r="AL236" s="21" t="str">
        <f t="shared" si="49"/>
        <v/>
      </c>
      <c r="AM236" s="21" t="str">
        <f>IFERROR(IF(B236="","",AJ236+AK236+VLOOKUP(B236,'Katılımcı Bilgileri'!B:F,5,FALSE)),0)</f>
        <v/>
      </c>
      <c r="AN236" s="21" t="str">
        <f>IFERROR(IF(B236="","",IF(AN235="","",COUNTIFS($D$12:$AH$12,1,D236:AH236,"&lt;&gt;")))+VLOOKUP(B236,'Katılımcı Bilgileri'!B:G,6,FALSE),"")</f>
        <v/>
      </c>
      <c r="AO236" s="21" t="str">
        <f t="shared" si="50"/>
        <v/>
      </c>
      <c r="AP236" s="21" t="str">
        <f t="shared" si="51"/>
        <v/>
      </c>
      <c r="AQ236" s="21" t="str">
        <f t="shared" si="52"/>
        <v/>
      </c>
      <c r="AR236" s="21" t="str">
        <f t="shared" si="53"/>
        <v/>
      </c>
      <c r="AS236" s="21" t="str">
        <f t="shared" si="54"/>
        <v/>
      </c>
      <c r="AT236" s="21" t="str">
        <f t="shared" si="55"/>
        <v/>
      </c>
      <c r="AU236" s="21" t="str">
        <f t="shared" si="56"/>
        <v/>
      </c>
      <c r="AV236" s="21" t="str">
        <f t="shared" si="57"/>
        <v/>
      </c>
      <c r="AW236" s="21" t="str">
        <f t="shared" si="58"/>
        <v/>
      </c>
    </row>
    <row r="237" spans="1:49" x14ac:dyDescent="0.25">
      <c r="A237" s="21">
        <v>224</v>
      </c>
      <c r="B237" s="22" t="str">
        <f>IFERROR(VLOOKUP(ROW()-13&amp;$V$8,'Katılımcı Bilgileri'!A:B,2,FALSE),"")</f>
        <v/>
      </c>
      <c r="C237" s="21" t="str">
        <f>IF(B237="","",VLOOKUP(A237&amp;$V$8,'Katılımcı Bilgileri'!A:C,3,FALSE))</f>
        <v/>
      </c>
      <c r="D237" s="23"/>
      <c r="E237" s="23"/>
      <c r="F237" s="23"/>
      <c r="G237" s="23"/>
      <c r="H237" s="23"/>
      <c r="I237" s="23"/>
      <c r="J237" s="23"/>
      <c r="K237" s="23"/>
      <c r="L237" s="23"/>
      <c r="M237" s="23"/>
      <c r="N237" s="23"/>
      <c r="O237" s="23"/>
      <c r="P237" s="23"/>
      <c r="Q237" s="23"/>
      <c r="R237" s="23"/>
      <c r="S237" s="23"/>
      <c r="T237" s="23"/>
      <c r="U237" s="23"/>
      <c r="V237" s="23"/>
      <c r="W237" s="23"/>
      <c r="X237" s="23"/>
      <c r="Y237" s="23"/>
      <c r="Z237" s="23"/>
      <c r="AA237" s="23"/>
      <c r="AB237" s="23"/>
      <c r="AC237" s="23"/>
      <c r="AD237" s="23"/>
      <c r="AE237" s="23"/>
      <c r="AF237" s="23"/>
      <c r="AG237" s="23"/>
      <c r="AH237" s="23"/>
      <c r="AI237" s="21" t="str">
        <f t="shared" si="46"/>
        <v/>
      </c>
      <c r="AJ237" s="21" t="str">
        <f t="shared" si="47"/>
        <v/>
      </c>
      <c r="AK237" s="21" t="str">
        <f t="shared" si="48"/>
        <v/>
      </c>
      <c r="AL237" s="21" t="str">
        <f t="shared" si="49"/>
        <v/>
      </c>
      <c r="AM237" s="21" t="str">
        <f>IFERROR(IF(B237="","",AJ237+AK237+VLOOKUP(B237,'Katılımcı Bilgileri'!B:F,5,FALSE)),0)</f>
        <v/>
      </c>
      <c r="AN237" s="21" t="str">
        <f>IFERROR(IF(B237="","",IF(AN236="","",COUNTIFS($D$12:$AH$12,1,D237:AH237,"&lt;&gt;")))+VLOOKUP(B237,'Katılımcı Bilgileri'!B:G,6,FALSE),"")</f>
        <v/>
      </c>
      <c r="AO237" s="21" t="str">
        <f t="shared" si="50"/>
        <v/>
      </c>
      <c r="AP237" s="21" t="str">
        <f t="shared" si="51"/>
        <v/>
      </c>
      <c r="AQ237" s="21" t="str">
        <f t="shared" si="52"/>
        <v/>
      </c>
      <c r="AR237" s="21" t="str">
        <f t="shared" si="53"/>
        <v/>
      </c>
      <c r="AS237" s="21" t="str">
        <f t="shared" si="54"/>
        <v/>
      </c>
      <c r="AT237" s="21" t="str">
        <f t="shared" si="55"/>
        <v/>
      </c>
      <c r="AU237" s="21" t="str">
        <f t="shared" si="56"/>
        <v/>
      </c>
      <c r="AV237" s="21" t="str">
        <f t="shared" si="57"/>
        <v/>
      </c>
      <c r="AW237" s="21" t="str">
        <f t="shared" si="58"/>
        <v/>
      </c>
    </row>
    <row r="238" spans="1:49" x14ac:dyDescent="0.25">
      <c r="A238" s="21">
        <v>225</v>
      </c>
      <c r="B238" s="22" t="str">
        <f>IFERROR(VLOOKUP(ROW()-13&amp;$V$8,'Katılımcı Bilgileri'!A:B,2,FALSE),"")</f>
        <v/>
      </c>
      <c r="C238" s="21" t="str">
        <f>IF(B238="","",VLOOKUP(A238&amp;$V$8,'Katılımcı Bilgileri'!A:C,3,FALSE))</f>
        <v/>
      </c>
      <c r="D238" s="23"/>
      <c r="E238" s="23"/>
      <c r="F238" s="23"/>
      <c r="G238" s="23"/>
      <c r="H238" s="23"/>
      <c r="I238" s="23"/>
      <c r="J238" s="23"/>
      <c r="K238" s="23"/>
      <c r="L238" s="23"/>
      <c r="M238" s="23"/>
      <c r="N238" s="23"/>
      <c r="O238" s="23"/>
      <c r="P238" s="23"/>
      <c r="Q238" s="23"/>
      <c r="R238" s="23"/>
      <c r="S238" s="23"/>
      <c r="T238" s="23"/>
      <c r="U238" s="23"/>
      <c r="V238" s="23"/>
      <c r="W238" s="23"/>
      <c r="X238" s="23"/>
      <c r="Y238" s="23"/>
      <c r="Z238" s="23"/>
      <c r="AA238" s="23"/>
      <c r="AB238" s="23"/>
      <c r="AC238" s="23"/>
      <c r="AD238" s="23"/>
      <c r="AE238" s="23"/>
      <c r="AF238" s="23"/>
      <c r="AG238" s="23"/>
      <c r="AH238" s="23"/>
      <c r="AI238" s="21" t="str">
        <f t="shared" si="46"/>
        <v/>
      </c>
      <c r="AJ238" s="21" t="str">
        <f t="shared" si="47"/>
        <v/>
      </c>
      <c r="AK238" s="21" t="str">
        <f t="shared" si="48"/>
        <v/>
      </c>
      <c r="AL238" s="21" t="str">
        <f t="shared" si="49"/>
        <v/>
      </c>
      <c r="AM238" s="21" t="str">
        <f>IFERROR(IF(B238="","",AJ238+AK238+VLOOKUP(B238,'Katılımcı Bilgileri'!B:F,5,FALSE)),0)</f>
        <v/>
      </c>
      <c r="AN238" s="21" t="str">
        <f>IFERROR(IF(B238="","",IF(AN237="","",COUNTIFS($D$12:$AH$12,1,D238:AH238,"&lt;&gt;")))+VLOOKUP(B238,'Katılımcı Bilgileri'!B:G,6,FALSE),"")</f>
        <v/>
      </c>
      <c r="AO238" s="21" t="str">
        <f t="shared" si="50"/>
        <v/>
      </c>
      <c r="AP238" s="21" t="str">
        <f t="shared" si="51"/>
        <v/>
      </c>
      <c r="AQ238" s="21" t="str">
        <f t="shared" si="52"/>
        <v/>
      </c>
      <c r="AR238" s="21" t="str">
        <f t="shared" si="53"/>
        <v/>
      </c>
      <c r="AS238" s="21" t="str">
        <f t="shared" si="54"/>
        <v/>
      </c>
      <c r="AT238" s="21" t="str">
        <f t="shared" si="55"/>
        <v/>
      </c>
      <c r="AU238" s="21" t="str">
        <f t="shared" si="56"/>
        <v/>
      </c>
      <c r="AV238" s="21" t="str">
        <f t="shared" si="57"/>
        <v/>
      </c>
      <c r="AW238" s="21" t="str">
        <f t="shared" si="58"/>
        <v/>
      </c>
    </row>
    <row r="239" spans="1:49" x14ac:dyDescent="0.25">
      <c r="A239" s="21">
        <v>226</v>
      </c>
      <c r="B239" s="22" t="str">
        <f>IFERROR(VLOOKUP(ROW()-13&amp;$V$8,'Katılımcı Bilgileri'!A:B,2,FALSE),"")</f>
        <v/>
      </c>
      <c r="C239" s="21" t="str">
        <f>IF(B239="","",VLOOKUP(A239&amp;$V$8,'Katılımcı Bilgileri'!A:C,3,FALSE))</f>
        <v/>
      </c>
      <c r="D239" s="23"/>
      <c r="E239" s="23"/>
      <c r="F239" s="23"/>
      <c r="G239" s="23"/>
      <c r="H239" s="23"/>
      <c r="I239" s="23"/>
      <c r="J239" s="23"/>
      <c r="K239" s="23"/>
      <c r="L239" s="23"/>
      <c r="M239" s="23"/>
      <c r="N239" s="23"/>
      <c r="O239" s="23"/>
      <c r="P239" s="23"/>
      <c r="Q239" s="23"/>
      <c r="R239" s="23"/>
      <c r="S239" s="23"/>
      <c r="T239" s="23"/>
      <c r="U239" s="23"/>
      <c r="V239" s="23"/>
      <c r="W239" s="23"/>
      <c r="X239" s="23"/>
      <c r="Y239" s="23"/>
      <c r="Z239" s="23"/>
      <c r="AA239" s="23"/>
      <c r="AB239" s="23"/>
      <c r="AC239" s="23"/>
      <c r="AD239" s="23"/>
      <c r="AE239" s="23"/>
      <c r="AF239" s="23"/>
      <c r="AG239" s="23"/>
      <c r="AH239" s="23"/>
      <c r="AI239" s="21" t="str">
        <f t="shared" si="46"/>
        <v/>
      </c>
      <c r="AJ239" s="21" t="str">
        <f t="shared" si="47"/>
        <v/>
      </c>
      <c r="AK239" s="21" t="str">
        <f t="shared" si="48"/>
        <v/>
      </c>
      <c r="AL239" s="21" t="str">
        <f t="shared" si="49"/>
        <v/>
      </c>
      <c r="AM239" s="21" t="str">
        <f>IFERROR(IF(B239="","",AJ239+AK239+VLOOKUP(B239,'Katılımcı Bilgileri'!B:F,5,FALSE)),0)</f>
        <v/>
      </c>
      <c r="AN239" s="21" t="str">
        <f>IFERROR(IF(B239="","",IF(AN238="","",COUNTIFS($D$12:$AH$12,1,D239:AH239,"&lt;&gt;")))+VLOOKUP(B239,'Katılımcı Bilgileri'!B:G,6,FALSE),"")</f>
        <v/>
      </c>
      <c r="AO239" s="21" t="str">
        <f t="shared" si="50"/>
        <v/>
      </c>
      <c r="AP239" s="21" t="str">
        <f t="shared" si="51"/>
        <v/>
      </c>
      <c r="AQ239" s="21" t="str">
        <f t="shared" si="52"/>
        <v/>
      </c>
      <c r="AR239" s="21" t="str">
        <f t="shared" si="53"/>
        <v/>
      </c>
      <c r="AS239" s="21" t="str">
        <f t="shared" si="54"/>
        <v/>
      </c>
      <c r="AT239" s="21" t="str">
        <f t="shared" si="55"/>
        <v/>
      </c>
      <c r="AU239" s="21" t="str">
        <f t="shared" si="56"/>
        <v/>
      </c>
      <c r="AV239" s="21" t="str">
        <f t="shared" si="57"/>
        <v/>
      </c>
      <c r="AW239" s="21" t="str">
        <f t="shared" si="58"/>
        <v/>
      </c>
    </row>
    <row r="240" spans="1:49" x14ac:dyDescent="0.25">
      <c r="A240" s="21">
        <v>227</v>
      </c>
      <c r="B240" s="22" t="str">
        <f>IFERROR(VLOOKUP(ROW()-13&amp;$V$8,'Katılımcı Bilgileri'!A:B,2,FALSE),"")</f>
        <v/>
      </c>
      <c r="C240" s="21" t="str">
        <f>IF(B240="","",VLOOKUP(A240&amp;$V$8,'Katılımcı Bilgileri'!A:C,3,FALSE))</f>
        <v/>
      </c>
      <c r="D240" s="23"/>
      <c r="E240" s="23"/>
      <c r="F240" s="23"/>
      <c r="G240" s="23"/>
      <c r="H240" s="23"/>
      <c r="I240" s="23"/>
      <c r="J240" s="23"/>
      <c r="K240" s="23"/>
      <c r="L240" s="23"/>
      <c r="M240" s="23"/>
      <c r="N240" s="23"/>
      <c r="O240" s="23"/>
      <c r="P240" s="23"/>
      <c r="Q240" s="23"/>
      <c r="R240" s="23"/>
      <c r="S240" s="23"/>
      <c r="T240" s="23"/>
      <c r="U240" s="23"/>
      <c r="V240" s="23"/>
      <c r="W240" s="23"/>
      <c r="X240" s="23"/>
      <c r="Y240" s="23"/>
      <c r="Z240" s="23"/>
      <c r="AA240" s="23"/>
      <c r="AB240" s="23"/>
      <c r="AC240" s="23"/>
      <c r="AD240" s="23"/>
      <c r="AE240" s="23"/>
      <c r="AF240" s="23"/>
      <c r="AG240" s="23"/>
      <c r="AH240" s="23"/>
      <c r="AI240" s="21" t="str">
        <f t="shared" si="46"/>
        <v/>
      </c>
      <c r="AJ240" s="21" t="str">
        <f t="shared" si="47"/>
        <v/>
      </c>
      <c r="AK240" s="21" t="str">
        <f t="shared" si="48"/>
        <v/>
      </c>
      <c r="AL240" s="21" t="str">
        <f t="shared" si="49"/>
        <v/>
      </c>
      <c r="AM240" s="21" t="str">
        <f>IFERROR(IF(B240="","",AJ240+AK240+VLOOKUP(B240,'Katılımcı Bilgileri'!B:F,5,FALSE)),0)</f>
        <v/>
      </c>
      <c r="AN240" s="21" t="str">
        <f>IFERROR(IF(B240="","",IF(AN239="","",COUNTIFS($D$12:$AH$12,1,D240:AH240,"&lt;&gt;")))+VLOOKUP(B240,'Katılımcı Bilgileri'!B:G,6,FALSE),"")</f>
        <v/>
      </c>
      <c r="AO240" s="21" t="str">
        <f t="shared" si="50"/>
        <v/>
      </c>
      <c r="AP240" s="21" t="str">
        <f t="shared" si="51"/>
        <v/>
      </c>
      <c r="AQ240" s="21" t="str">
        <f t="shared" si="52"/>
        <v/>
      </c>
      <c r="AR240" s="21" t="str">
        <f t="shared" si="53"/>
        <v/>
      </c>
      <c r="AS240" s="21" t="str">
        <f t="shared" si="54"/>
        <v/>
      </c>
      <c r="AT240" s="21" t="str">
        <f t="shared" si="55"/>
        <v/>
      </c>
      <c r="AU240" s="21" t="str">
        <f t="shared" si="56"/>
        <v/>
      </c>
      <c r="AV240" s="21" t="str">
        <f t="shared" si="57"/>
        <v/>
      </c>
      <c r="AW240" s="21" t="str">
        <f t="shared" si="58"/>
        <v/>
      </c>
    </row>
    <row r="241" spans="1:49" x14ac:dyDescent="0.25">
      <c r="A241" s="21">
        <v>228</v>
      </c>
      <c r="B241" s="22" t="str">
        <f>IFERROR(VLOOKUP(ROW()-13&amp;$V$8,'Katılımcı Bilgileri'!A:B,2,FALSE),"")</f>
        <v/>
      </c>
      <c r="C241" s="21" t="str">
        <f>IF(B241="","",VLOOKUP(A241&amp;$V$8,'Katılımcı Bilgileri'!A:C,3,FALSE))</f>
        <v/>
      </c>
      <c r="D241" s="23"/>
      <c r="E241" s="23"/>
      <c r="F241" s="23"/>
      <c r="G241" s="23"/>
      <c r="H241" s="23"/>
      <c r="I241" s="23"/>
      <c r="J241" s="23"/>
      <c r="K241" s="23"/>
      <c r="L241" s="23"/>
      <c r="M241" s="23"/>
      <c r="N241" s="23"/>
      <c r="O241" s="23"/>
      <c r="P241" s="23"/>
      <c r="Q241" s="23"/>
      <c r="R241" s="23"/>
      <c r="S241" s="23"/>
      <c r="T241" s="23"/>
      <c r="U241" s="23"/>
      <c r="V241" s="23"/>
      <c r="W241" s="23"/>
      <c r="X241" s="23"/>
      <c r="Y241" s="23"/>
      <c r="Z241" s="23"/>
      <c r="AA241" s="23"/>
      <c r="AB241" s="23"/>
      <c r="AC241" s="23"/>
      <c r="AD241" s="23"/>
      <c r="AE241" s="23"/>
      <c r="AF241" s="23"/>
      <c r="AG241" s="23"/>
      <c r="AH241" s="23"/>
      <c r="AI241" s="21" t="str">
        <f t="shared" si="46"/>
        <v/>
      </c>
      <c r="AJ241" s="21" t="str">
        <f t="shared" si="47"/>
        <v/>
      </c>
      <c r="AK241" s="21" t="str">
        <f t="shared" si="48"/>
        <v/>
      </c>
      <c r="AL241" s="21" t="str">
        <f t="shared" si="49"/>
        <v/>
      </c>
      <c r="AM241" s="21" t="str">
        <f>IFERROR(IF(B241="","",AJ241+AK241+VLOOKUP(B241,'Katılımcı Bilgileri'!B:F,5,FALSE)),0)</f>
        <v/>
      </c>
      <c r="AN241" s="21" t="str">
        <f>IFERROR(IF(B241="","",IF(AN240="","",COUNTIFS($D$12:$AH$12,1,D241:AH241,"&lt;&gt;")))+VLOOKUP(B241,'Katılımcı Bilgileri'!B:G,6,FALSE),"")</f>
        <v/>
      </c>
      <c r="AO241" s="21" t="str">
        <f t="shared" si="50"/>
        <v/>
      </c>
      <c r="AP241" s="21" t="str">
        <f t="shared" si="51"/>
        <v/>
      </c>
      <c r="AQ241" s="21" t="str">
        <f t="shared" si="52"/>
        <v/>
      </c>
      <c r="AR241" s="21" t="str">
        <f t="shared" si="53"/>
        <v/>
      </c>
      <c r="AS241" s="21" t="str">
        <f t="shared" si="54"/>
        <v/>
      </c>
      <c r="AT241" s="21" t="str">
        <f t="shared" si="55"/>
        <v/>
      </c>
      <c r="AU241" s="21" t="str">
        <f t="shared" si="56"/>
        <v/>
      </c>
      <c r="AV241" s="21" t="str">
        <f t="shared" si="57"/>
        <v/>
      </c>
      <c r="AW241" s="21" t="str">
        <f t="shared" si="58"/>
        <v/>
      </c>
    </row>
    <row r="242" spans="1:49" x14ac:dyDescent="0.25">
      <c r="A242" s="21">
        <v>229</v>
      </c>
      <c r="B242" s="22" t="str">
        <f>IFERROR(VLOOKUP(ROW()-13&amp;$V$8,'Katılımcı Bilgileri'!A:B,2,FALSE),"")</f>
        <v/>
      </c>
      <c r="C242" s="21" t="str">
        <f>IF(B242="","",VLOOKUP(A242&amp;$V$8,'Katılımcı Bilgileri'!A:C,3,FALSE))</f>
        <v/>
      </c>
      <c r="D242" s="23"/>
      <c r="E242" s="23"/>
      <c r="F242" s="23"/>
      <c r="G242" s="23"/>
      <c r="H242" s="23"/>
      <c r="I242" s="23"/>
      <c r="J242" s="23"/>
      <c r="K242" s="23"/>
      <c r="L242" s="23"/>
      <c r="M242" s="23"/>
      <c r="N242" s="23"/>
      <c r="O242" s="23"/>
      <c r="P242" s="23"/>
      <c r="Q242" s="23"/>
      <c r="R242" s="23"/>
      <c r="S242" s="23"/>
      <c r="T242" s="23"/>
      <c r="U242" s="23"/>
      <c r="V242" s="23"/>
      <c r="W242" s="23"/>
      <c r="X242" s="23"/>
      <c r="Y242" s="23"/>
      <c r="Z242" s="23"/>
      <c r="AA242" s="23"/>
      <c r="AB242" s="23"/>
      <c r="AC242" s="23"/>
      <c r="AD242" s="23"/>
      <c r="AE242" s="23"/>
      <c r="AF242" s="23"/>
      <c r="AG242" s="23"/>
      <c r="AH242" s="23"/>
      <c r="AI242" s="21" t="str">
        <f t="shared" si="46"/>
        <v/>
      </c>
      <c r="AJ242" s="21" t="str">
        <f t="shared" si="47"/>
        <v/>
      </c>
      <c r="AK242" s="21" t="str">
        <f t="shared" si="48"/>
        <v/>
      </c>
      <c r="AL242" s="21" t="str">
        <f t="shared" si="49"/>
        <v/>
      </c>
      <c r="AM242" s="21" t="str">
        <f>IFERROR(IF(B242="","",AJ242+AK242+VLOOKUP(B242,'Katılımcı Bilgileri'!B:F,5,FALSE)),0)</f>
        <v/>
      </c>
      <c r="AN242" s="21" t="str">
        <f>IFERROR(IF(B242="","",IF(AN241="","",COUNTIFS($D$12:$AH$12,1,D242:AH242,"&lt;&gt;")))+VLOOKUP(B242,'Katılımcı Bilgileri'!B:G,6,FALSE),"")</f>
        <v/>
      </c>
      <c r="AO242" s="21" t="str">
        <f t="shared" si="50"/>
        <v/>
      </c>
      <c r="AP242" s="21" t="str">
        <f t="shared" si="51"/>
        <v/>
      </c>
      <c r="AQ242" s="21" t="str">
        <f t="shared" si="52"/>
        <v/>
      </c>
      <c r="AR242" s="21" t="str">
        <f t="shared" si="53"/>
        <v/>
      </c>
      <c r="AS242" s="21" t="str">
        <f t="shared" si="54"/>
        <v/>
      </c>
      <c r="AT242" s="21" t="str">
        <f t="shared" si="55"/>
        <v/>
      </c>
      <c r="AU242" s="21" t="str">
        <f t="shared" si="56"/>
        <v/>
      </c>
      <c r="AV242" s="21" t="str">
        <f t="shared" si="57"/>
        <v/>
      </c>
      <c r="AW242" s="21" t="str">
        <f t="shared" si="58"/>
        <v/>
      </c>
    </row>
    <row r="243" spans="1:49" x14ac:dyDescent="0.25">
      <c r="A243" s="21">
        <v>230</v>
      </c>
      <c r="B243" s="22" t="str">
        <f>IFERROR(VLOOKUP(ROW()-13&amp;$V$8,'Katılımcı Bilgileri'!A:B,2,FALSE),"")</f>
        <v/>
      </c>
      <c r="C243" s="21" t="str">
        <f>IF(B243="","",VLOOKUP(A243&amp;$V$8,'Katılımcı Bilgileri'!A:C,3,FALSE))</f>
        <v/>
      </c>
      <c r="D243" s="23"/>
      <c r="E243" s="23"/>
      <c r="F243" s="23"/>
      <c r="G243" s="23"/>
      <c r="H243" s="23"/>
      <c r="I243" s="23"/>
      <c r="J243" s="23"/>
      <c r="K243" s="23"/>
      <c r="L243" s="23"/>
      <c r="M243" s="23"/>
      <c r="N243" s="23"/>
      <c r="O243" s="23"/>
      <c r="P243" s="23"/>
      <c r="Q243" s="23"/>
      <c r="R243" s="23"/>
      <c r="S243" s="23"/>
      <c r="T243" s="23"/>
      <c r="U243" s="23"/>
      <c r="V243" s="23"/>
      <c r="W243" s="23"/>
      <c r="X243" s="23"/>
      <c r="Y243" s="23"/>
      <c r="Z243" s="23"/>
      <c r="AA243" s="23"/>
      <c r="AB243" s="23"/>
      <c r="AC243" s="23"/>
      <c r="AD243" s="23"/>
      <c r="AE243" s="23"/>
      <c r="AF243" s="23"/>
      <c r="AG243" s="23"/>
      <c r="AH243" s="23"/>
      <c r="AI243" s="21" t="str">
        <f t="shared" si="46"/>
        <v/>
      </c>
      <c r="AJ243" s="21" t="str">
        <f t="shared" si="47"/>
        <v/>
      </c>
      <c r="AK243" s="21" t="str">
        <f t="shared" si="48"/>
        <v/>
      </c>
      <c r="AL243" s="21" t="str">
        <f t="shared" si="49"/>
        <v/>
      </c>
      <c r="AM243" s="21" t="str">
        <f>IFERROR(IF(B243="","",AJ243+AK243+VLOOKUP(B243,'Katılımcı Bilgileri'!B:F,5,FALSE)),0)</f>
        <v/>
      </c>
      <c r="AN243" s="21" t="str">
        <f>IFERROR(IF(B243="","",IF(AN242="","",COUNTIFS($D$12:$AH$12,1,D243:AH243,"&lt;&gt;")))+VLOOKUP(B243,'Katılımcı Bilgileri'!B:G,6,FALSE),"")</f>
        <v/>
      </c>
      <c r="AO243" s="21" t="str">
        <f t="shared" si="50"/>
        <v/>
      </c>
      <c r="AP243" s="21" t="str">
        <f t="shared" si="51"/>
        <v/>
      </c>
      <c r="AQ243" s="21" t="str">
        <f t="shared" si="52"/>
        <v/>
      </c>
      <c r="AR243" s="21" t="str">
        <f t="shared" si="53"/>
        <v/>
      </c>
      <c r="AS243" s="21" t="str">
        <f t="shared" si="54"/>
        <v/>
      </c>
      <c r="AT243" s="21" t="str">
        <f t="shared" si="55"/>
        <v/>
      </c>
      <c r="AU243" s="21" t="str">
        <f t="shared" si="56"/>
        <v/>
      </c>
      <c r="AV243" s="21" t="str">
        <f t="shared" si="57"/>
        <v/>
      </c>
      <c r="AW243" s="21" t="str">
        <f t="shared" si="58"/>
        <v/>
      </c>
    </row>
    <row r="244" spans="1:49" x14ac:dyDescent="0.25">
      <c r="A244" s="21">
        <v>231</v>
      </c>
      <c r="B244" s="22" t="str">
        <f>IFERROR(VLOOKUP(ROW()-13&amp;$V$8,'Katılımcı Bilgileri'!A:B,2,FALSE),"")</f>
        <v/>
      </c>
      <c r="C244" s="21" t="str">
        <f>IF(B244="","",VLOOKUP(A244&amp;$V$8,'Katılımcı Bilgileri'!A:C,3,FALSE))</f>
        <v/>
      </c>
      <c r="D244" s="23"/>
      <c r="E244" s="23"/>
      <c r="F244" s="23"/>
      <c r="G244" s="23"/>
      <c r="H244" s="23"/>
      <c r="I244" s="23"/>
      <c r="J244" s="23"/>
      <c r="K244" s="23"/>
      <c r="L244" s="23"/>
      <c r="M244" s="23"/>
      <c r="N244" s="23"/>
      <c r="O244" s="23"/>
      <c r="P244" s="23"/>
      <c r="Q244" s="23"/>
      <c r="R244" s="23"/>
      <c r="S244" s="23"/>
      <c r="T244" s="23"/>
      <c r="U244" s="23"/>
      <c r="V244" s="23"/>
      <c r="W244" s="23"/>
      <c r="X244" s="23"/>
      <c r="Y244" s="23"/>
      <c r="Z244" s="23"/>
      <c r="AA244" s="23"/>
      <c r="AB244" s="23"/>
      <c r="AC244" s="23"/>
      <c r="AD244" s="23"/>
      <c r="AE244" s="23"/>
      <c r="AF244" s="23"/>
      <c r="AG244" s="23"/>
      <c r="AH244" s="23"/>
      <c r="AI244" s="21" t="str">
        <f t="shared" si="46"/>
        <v/>
      </c>
      <c r="AJ244" s="21" t="str">
        <f t="shared" si="47"/>
        <v/>
      </c>
      <c r="AK244" s="21" t="str">
        <f t="shared" si="48"/>
        <v/>
      </c>
      <c r="AL244" s="21" t="str">
        <f t="shared" si="49"/>
        <v/>
      </c>
      <c r="AM244" s="21" t="str">
        <f>IFERROR(IF(B244="","",AJ244+AK244+VLOOKUP(B244,'Katılımcı Bilgileri'!B:F,5,FALSE)),0)</f>
        <v/>
      </c>
      <c r="AN244" s="21" t="str">
        <f>IFERROR(IF(B244="","",IF(AN243="","",COUNTIFS($D$12:$AH$12,1,D244:AH244,"&lt;&gt;")))+VLOOKUP(B244,'Katılımcı Bilgileri'!B:G,6,FALSE),"")</f>
        <v/>
      </c>
      <c r="AO244" s="21" t="str">
        <f t="shared" si="50"/>
        <v/>
      </c>
      <c r="AP244" s="21" t="str">
        <f t="shared" si="51"/>
        <v/>
      </c>
      <c r="AQ244" s="21" t="str">
        <f t="shared" si="52"/>
        <v/>
      </c>
      <c r="AR244" s="21" t="str">
        <f t="shared" si="53"/>
        <v/>
      </c>
      <c r="AS244" s="21" t="str">
        <f t="shared" si="54"/>
        <v/>
      </c>
      <c r="AT244" s="21" t="str">
        <f t="shared" si="55"/>
        <v/>
      </c>
      <c r="AU244" s="21" t="str">
        <f t="shared" si="56"/>
        <v/>
      </c>
      <c r="AV244" s="21" t="str">
        <f t="shared" si="57"/>
        <v/>
      </c>
      <c r="AW244" s="21" t="str">
        <f t="shared" si="58"/>
        <v/>
      </c>
    </row>
    <row r="245" spans="1:49" x14ac:dyDescent="0.25">
      <c r="A245" s="21">
        <v>232</v>
      </c>
      <c r="B245" s="22" t="str">
        <f>IFERROR(VLOOKUP(ROW()-13&amp;$V$8,'Katılımcı Bilgileri'!A:B,2,FALSE),"")</f>
        <v/>
      </c>
      <c r="C245" s="21" t="str">
        <f>IF(B245="","",VLOOKUP(A245&amp;$V$8,'Katılımcı Bilgileri'!A:C,3,FALSE))</f>
        <v/>
      </c>
      <c r="D245" s="23"/>
      <c r="E245" s="23"/>
      <c r="F245" s="23"/>
      <c r="G245" s="23"/>
      <c r="H245" s="23"/>
      <c r="I245" s="23"/>
      <c r="J245" s="23"/>
      <c r="K245" s="23"/>
      <c r="L245" s="23"/>
      <c r="M245" s="23"/>
      <c r="N245" s="23"/>
      <c r="O245" s="23"/>
      <c r="P245" s="23"/>
      <c r="Q245" s="23"/>
      <c r="R245" s="23"/>
      <c r="S245" s="23"/>
      <c r="T245" s="23"/>
      <c r="U245" s="23"/>
      <c r="V245" s="23"/>
      <c r="W245" s="23"/>
      <c r="X245" s="23"/>
      <c r="Y245" s="23"/>
      <c r="Z245" s="23"/>
      <c r="AA245" s="23"/>
      <c r="AB245" s="23"/>
      <c r="AC245" s="23"/>
      <c r="AD245" s="23"/>
      <c r="AE245" s="23"/>
      <c r="AF245" s="23"/>
      <c r="AG245" s="23"/>
      <c r="AH245" s="23"/>
      <c r="AI245" s="21" t="str">
        <f t="shared" si="46"/>
        <v/>
      </c>
      <c r="AJ245" s="21" t="str">
        <f t="shared" si="47"/>
        <v/>
      </c>
      <c r="AK245" s="21" t="str">
        <f t="shared" si="48"/>
        <v/>
      </c>
      <c r="AL245" s="21" t="str">
        <f t="shared" si="49"/>
        <v/>
      </c>
      <c r="AM245" s="21" t="str">
        <f>IFERROR(IF(B245="","",AJ245+AK245+VLOOKUP(B245,'Katılımcı Bilgileri'!B:F,5,FALSE)),0)</f>
        <v/>
      </c>
      <c r="AN245" s="21" t="str">
        <f>IFERROR(IF(B245="","",IF(AN244="","",COUNTIFS($D$12:$AH$12,1,D245:AH245,"&lt;&gt;")))+VLOOKUP(B245,'Katılımcı Bilgileri'!B:G,6,FALSE),"")</f>
        <v/>
      </c>
      <c r="AO245" s="21" t="str">
        <f t="shared" si="50"/>
        <v/>
      </c>
      <c r="AP245" s="21" t="str">
        <f t="shared" si="51"/>
        <v/>
      </c>
      <c r="AQ245" s="21" t="str">
        <f t="shared" si="52"/>
        <v/>
      </c>
      <c r="AR245" s="21" t="str">
        <f t="shared" si="53"/>
        <v/>
      </c>
      <c r="AS245" s="21" t="str">
        <f t="shared" si="54"/>
        <v/>
      </c>
      <c r="AT245" s="21" t="str">
        <f t="shared" si="55"/>
        <v/>
      </c>
      <c r="AU245" s="21" t="str">
        <f t="shared" si="56"/>
        <v/>
      </c>
      <c r="AV245" s="21" t="str">
        <f t="shared" si="57"/>
        <v/>
      </c>
      <c r="AW245" s="21" t="str">
        <f t="shared" si="58"/>
        <v/>
      </c>
    </row>
    <row r="246" spans="1:49" x14ac:dyDescent="0.25">
      <c r="A246" s="21">
        <v>233</v>
      </c>
      <c r="B246" s="22" t="str">
        <f>IFERROR(VLOOKUP(ROW()-13&amp;$V$8,'Katılımcı Bilgileri'!A:B,2,FALSE),"")</f>
        <v/>
      </c>
      <c r="C246" s="21" t="str">
        <f>IF(B246="","",VLOOKUP(A246&amp;$V$8,'Katılımcı Bilgileri'!A:C,3,FALSE))</f>
        <v/>
      </c>
      <c r="D246" s="23"/>
      <c r="E246" s="23"/>
      <c r="F246" s="23"/>
      <c r="G246" s="23"/>
      <c r="H246" s="23"/>
      <c r="I246" s="23"/>
      <c r="J246" s="23"/>
      <c r="K246" s="23"/>
      <c r="L246" s="23"/>
      <c r="M246" s="23"/>
      <c r="N246" s="23"/>
      <c r="O246" s="23"/>
      <c r="P246" s="23"/>
      <c r="Q246" s="23"/>
      <c r="R246" s="23"/>
      <c r="S246" s="23"/>
      <c r="T246" s="23"/>
      <c r="U246" s="23"/>
      <c r="V246" s="23"/>
      <c r="W246" s="23"/>
      <c r="X246" s="23"/>
      <c r="Y246" s="23"/>
      <c r="Z246" s="23"/>
      <c r="AA246" s="23"/>
      <c r="AB246" s="23"/>
      <c r="AC246" s="23"/>
      <c r="AD246" s="23"/>
      <c r="AE246" s="23"/>
      <c r="AF246" s="23"/>
      <c r="AG246" s="23"/>
      <c r="AH246" s="23"/>
      <c r="AI246" s="21" t="str">
        <f t="shared" si="46"/>
        <v/>
      </c>
      <c r="AJ246" s="21" t="str">
        <f t="shared" si="47"/>
        <v/>
      </c>
      <c r="AK246" s="21" t="str">
        <f t="shared" si="48"/>
        <v/>
      </c>
      <c r="AL246" s="21" t="str">
        <f t="shared" si="49"/>
        <v/>
      </c>
      <c r="AM246" s="21" t="str">
        <f>IFERROR(IF(B246="","",AJ246+AK246+VLOOKUP(B246,'Katılımcı Bilgileri'!B:F,5,FALSE)),0)</f>
        <v/>
      </c>
      <c r="AN246" s="21" t="str">
        <f>IFERROR(IF(B246="","",IF(AN245="","",COUNTIFS($D$12:$AH$12,1,D246:AH246,"&lt;&gt;")))+VLOOKUP(B246,'Katılımcı Bilgileri'!B:G,6,FALSE),"")</f>
        <v/>
      </c>
      <c r="AO246" s="21" t="str">
        <f t="shared" si="50"/>
        <v/>
      </c>
      <c r="AP246" s="21" t="str">
        <f t="shared" si="51"/>
        <v/>
      </c>
      <c r="AQ246" s="21" t="str">
        <f t="shared" si="52"/>
        <v/>
      </c>
      <c r="AR246" s="21" t="str">
        <f t="shared" si="53"/>
        <v/>
      </c>
      <c r="AS246" s="21" t="str">
        <f t="shared" si="54"/>
        <v/>
      </c>
      <c r="AT246" s="21" t="str">
        <f t="shared" si="55"/>
        <v/>
      </c>
      <c r="AU246" s="21" t="str">
        <f t="shared" si="56"/>
        <v/>
      </c>
      <c r="AV246" s="21" t="str">
        <f t="shared" si="57"/>
        <v/>
      </c>
      <c r="AW246" s="21" t="str">
        <f t="shared" si="58"/>
        <v/>
      </c>
    </row>
    <row r="247" spans="1:49" x14ac:dyDescent="0.25">
      <c r="A247" s="21">
        <v>234</v>
      </c>
      <c r="B247" s="22" t="str">
        <f>IFERROR(VLOOKUP(ROW()-13&amp;$V$8,'Katılımcı Bilgileri'!A:B,2,FALSE),"")</f>
        <v/>
      </c>
      <c r="C247" s="21" t="str">
        <f>IF(B247="","",VLOOKUP(A247&amp;$V$8,'Katılımcı Bilgileri'!A:C,3,FALSE))</f>
        <v/>
      </c>
      <c r="D247" s="23"/>
      <c r="E247" s="23"/>
      <c r="F247" s="23"/>
      <c r="G247" s="23"/>
      <c r="H247" s="23"/>
      <c r="I247" s="23"/>
      <c r="J247" s="23"/>
      <c r="K247" s="23"/>
      <c r="L247" s="23"/>
      <c r="M247" s="23"/>
      <c r="N247" s="23"/>
      <c r="O247" s="23"/>
      <c r="P247" s="23"/>
      <c r="Q247" s="23"/>
      <c r="R247" s="23"/>
      <c r="S247" s="23"/>
      <c r="T247" s="23"/>
      <c r="U247" s="23"/>
      <c r="V247" s="23"/>
      <c r="W247" s="23"/>
      <c r="X247" s="23"/>
      <c r="Y247" s="23"/>
      <c r="Z247" s="23"/>
      <c r="AA247" s="23"/>
      <c r="AB247" s="23"/>
      <c r="AC247" s="23"/>
      <c r="AD247" s="23"/>
      <c r="AE247" s="23"/>
      <c r="AF247" s="23"/>
      <c r="AG247" s="23"/>
      <c r="AH247" s="23"/>
      <c r="AI247" s="21" t="str">
        <f t="shared" si="46"/>
        <v/>
      </c>
      <c r="AJ247" s="21" t="str">
        <f t="shared" si="47"/>
        <v/>
      </c>
      <c r="AK247" s="21" t="str">
        <f t="shared" si="48"/>
        <v/>
      </c>
      <c r="AL247" s="21" t="str">
        <f t="shared" si="49"/>
        <v/>
      </c>
      <c r="AM247" s="21" t="str">
        <f>IFERROR(IF(B247="","",AJ247+AK247+VLOOKUP(B247,'Katılımcı Bilgileri'!B:F,5,FALSE)),0)</f>
        <v/>
      </c>
      <c r="AN247" s="21" t="str">
        <f>IFERROR(IF(B247="","",IF(AN246="","",COUNTIFS($D$12:$AH$12,1,D247:AH247,"&lt;&gt;")))+VLOOKUP(B247,'Katılımcı Bilgileri'!B:G,6,FALSE),"")</f>
        <v/>
      </c>
      <c r="AO247" s="21" t="str">
        <f t="shared" si="50"/>
        <v/>
      </c>
      <c r="AP247" s="21" t="str">
        <f t="shared" si="51"/>
        <v/>
      </c>
      <c r="AQ247" s="21" t="str">
        <f t="shared" si="52"/>
        <v/>
      </c>
      <c r="AR247" s="21" t="str">
        <f t="shared" si="53"/>
        <v/>
      </c>
      <c r="AS247" s="21" t="str">
        <f t="shared" si="54"/>
        <v/>
      </c>
      <c r="AT247" s="21" t="str">
        <f t="shared" si="55"/>
        <v/>
      </c>
      <c r="AU247" s="21" t="str">
        <f t="shared" si="56"/>
        <v/>
      </c>
      <c r="AV247" s="21" t="str">
        <f t="shared" si="57"/>
        <v/>
      </c>
      <c r="AW247" s="21" t="str">
        <f t="shared" si="58"/>
        <v/>
      </c>
    </row>
    <row r="248" spans="1:49" x14ac:dyDescent="0.25">
      <c r="A248" s="21">
        <v>235</v>
      </c>
      <c r="B248" s="22" t="str">
        <f>IFERROR(VLOOKUP(ROW()-13&amp;$V$8,'Katılımcı Bilgileri'!A:B,2,FALSE),"")</f>
        <v/>
      </c>
      <c r="C248" s="21" t="str">
        <f>IF(B248="","",VLOOKUP(A248&amp;$V$8,'Katılımcı Bilgileri'!A:C,3,FALSE))</f>
        <v/>
      </c>
      <c r="D248" s="23"/>
      <c r="E248" s="23"/>
      <c r="F248" s="23"/>
      <c r="G248" s="23"/>
      <c r="H248" s="23"/>
      <c r="I248" s="23"/>
      <c r="J248" s="23"/>
      <c r="K248" s="23"/>
      <c r="L248" s="23"/>
      <c r="M248" s="23"/>
      <c r="N248" s="23"/>
      <c r="O248" s="23"/>
      <c r="P248" s="23"/>
      <c r="Q248" s="23"/>
      <c r="R248" s="23"/>
      <c r="S248" s="23"/>
      <c r="T248" s="23"/>
      <c r="U248" s="23"/>
      <c r="V248" s="23"/>
      <c r="W248" s="23"/>
      <c r="X248" s="23"/>
      <c r="Y248" s="23"/>
      <c r="Z248" s="23"/>
      <c r="AA248" s="23"/>
      <c r="AB248" s="23"/>
      <c r="AC248" s="23"/>
      <c r="AD248" s="23"/>
      <c r="AE248" s="23"/>
      <c r="AF248" s="23"/>
      <c r="AG248" s="23"/>
      <c r="AH248" s="23"/>
      <c r="AI248" s="21" t="str">
        <f t="shared" si="46"/>
        <v/>
      </c>
      <c r="AJ248" s="21" t="str">
        <f t="shared" si="47"/>
        <v/>
      </c>
      <c r="AK248" s="21" t="str">
        <f t="shared" si="48"/>
        <v/>
      </c>
      <c r="AL248" s="21" t="str">
        <f t="shared" si="49"/>
        <v/>
      </c>
      <c r="AM248" s="21" t="str">
        <f>IFERROR(IF(B248="","",AJ248+AK248+VLOOKUP(B248,'Katılımcı Bilgileri'!B:F,5,FALSE)),0)</f>
        <v/>
      </c>
      <c r="AN248" s="21" t="str">
        <f>IFERROR(IF(B248="","",IF(AN247="","",COUNTIFS($D$12:$AH$12,1,D248:AH248,"&lt;&gt;")))+VLOOKUP(B248,'Katılımcı Bilgileri'!B:G,6,FALSE),"")</f>
        <v/>
      </c>
      <c r="AO248" s="21" t="str">
        <f t="shared" si="50"/>
        <v/>
      </c>
      <c r="AP248" s="21" t="str">
        <f t="shared" si="51"/>
        <v/>
      </c>
      <c r="AQ248" s="21" t="str">
        <f t="shared" si="52"/>
        <v/>
      </c>
      <c r="AR248" s="21" t="str">
        <f t="shared" si="53"/>
        <v/>
      </c>
      <c r="AS248" s="21" t="str">
        <f t="shared" si="54"/>
        <v/>
      </c>
      <c r="AT248" s="21" t="str">
        <f t="shared" si="55"/>
        <v/>
      </c>
      <c r="AU248" s="21" t="str">
        <f t="shared" si="56"/>
        <v/>
      </c>
      <c r="AV248" s="21" t="str">
        <f t="shared" si="57"/>
        <v/>
      </c>
      <c r="AW248" s="21" t="str">
        <f t="shared" si="58"/>
        <v/>
      </c>
    </row>
    <row r="249" spans="1:49" x14ac:dyDescent="0.25">
      <c r="A249" s="21">
        <v>236</v>
      </c>
      <c r="B249" s="22" t="str">
        <f>IFERROR(VLOOKUP(ROW()-13&amp;$V$8,'Katılımcı Bilgileri'!A:B,2,FALSE),"")</f>
        <v/>
      </c>
      <c r="C249" s="21" t="str">
        <f>IF(B249="","",VLOOKUP(A249&amp;$V$8,'Katılımcı Bilgileri'!A:C,3,FALSE))</f>
        <v/>
      </c>
      <c r="D249" s="23"/>
      <c r="E249" s="23"/>
      <c r="F249" s="23"/>
      <c r="G249" s="23"/>
      <c r="H249" s="23"/>
      <c r="I249" s="23"/>
      <c r="J249" s="23"/>
      <c r="K249" s="23"/>
      <c r="L249" s="23"/>
      <c r="M249" s="23"/>
      <c r="N249" s="23"/>
      <c r="O249" s="23"/>
      <c r="P249" s="23"/>
      <c r="Q249" s="23"/>
      <c r="R249" s="23"/>
      <c r="S249" s="23"/>
      <c r="T249" s="23"/>
      <c r="U249" s="23"/>
      <c r="V249" s="23"/>
      <c r="W249" s="23"/>
      <c r="X249" s="23"/>
      <c r="Y249" s="23"/>
      <c r="Z249" s="23"/>
      <c r="AA249" s="23"/>
      <c r="AB249" s="23"/>
      <c r="AC249" s="23"/>
      <c r="AD249" s="23"/>
      <c r="AE249" s="23"/>
      <c r="AF249" s="23"/>
      <c r="AG249" s="23"/>
      <c r="AH249" s="23"/>
      <c r="AI249" s="21" t="str">
        <f t="shared" si="46"/>
        <v/>
      </c>
      <c r="AJ249" s="21" t="str">
        <f t="shared" si="47"/>
        <v/>
      </c>
      <c r="AK249" s="21" t="str">
        <f t="shared" si="48"/>
        <v/>
      </c>
      <c r="AL249" s="21" t="str">
        <f t="shared" si="49"/>
        <v/>
      </c>
      <c r="AM249" s="21" t="str">
        <f>IFERROR(IF(B249="","",AJ249+AK249+VLOOKUP(B249,'Katılımcı Bilgileri'!B:F,5,FALSE)),0)</f>
        <v/>
      </c>
      <c r="AN249" s="21" t="str">
        <f>IFERROR(IF(B249="","",IF(AN248="","",COUNTIFS($D$12:$AH$12,1,D249:AH249,"&lt;&gt;")))+VLOOKUP(B249,'Katılımcı Bilgileri'!B:G,6,FALSE),"")</f>
        <v/>
      </c>
      <c r="AO249" s="21" t="str">
        <f t="shared" si="50"/>
        <v/>
      </c>
      <c r="AP249" s="21" t="str">
        <f t="shared" si="51"/>
        <v/>
      </c>
      <c r="AQ249" s="21" t="str">
        <f t="shared" si="52"/>
        <v/>
      </c>
      <c r="AR249" s="21" t="str">
        <f t="shared" si="53"/>
        <v/>
      </c>
      <c r="AS249" s="21" t="str">
        <f t="shared" si="54"/>
        <v/>
      </c>
      <c r="AT249" s="21" t="str">
        <f t="shared" si="55"/>
        <v/>
      </c>
      <c r="AU249" s="21" t="str">
        <f t="shared" si="56"/>
        <v/>
      </c>
      <c r="AV249" s="21" t="str">
        <f t="shared" si="57"/>
        <v/>
      </c>
      <c r="AW249" s="21" t="str">
        <f t="shared" si="58"/>
        <v/>
      </c>
    </row>
    <row r="250" spans="1:49" x14ac:dyDescent="0.25">
      <c r="A250" s="21">
        <v>237</v>
      </c>
      <c r="B250" s="22" t="str">
        <f>IFERROR(VLOOKUP(ROW()-13&amp;$V$8,'Katılımcı Bilgileri'!A:B,2,FALSE),"")</f>
        <v/>
      </c>
      <c r="C250" s="21" t="str">
        <f>IF(B250="","",VLOOKUP(A250&amp;$V$8,'Katılımcı Bilgileri'!A:C,3,FALSE))</f>
        <v/>
      </c>
      <c r="D250" s="23"/>
      <c r="E250" s="23"/>
      <c r="F250" s="23"/>
      <c r="G250" s="23"/>
      <c r="H250" s="23"/>
      <c r="I250" s="23"/>
      <c r="J250" s="23"/>
      <c r="K250" s="23"/>
      <c r="L250" s="23"/>
      <c r="M250" s="23"/>
      <c r="N250" s="23"/>
      <c r="O250" s="23"/>
      <c r="P250" s="23"/>
      <c r="Q250" s="23"/>
      <c r="R250" s="23"/>
      <c r="S250" s="23"/>
      <c r="T250" s="23"/>
      <c r="U250" s="23"/>
      <c r="V250" s="23"/>
      <c r="W250" s="23"/>
      <c r="X250" s="23"/>
      <c r="Y250" s="23"/>
      <c r="Z250" s="23"/>
      <c r="AA250" s="23"/>
      <c r="AB250" s="23"/>
      <c r="AC250" s="23"/>
      <c r="AD250" s="23"/>
      <c r="AE250" s="23"/>
      <c r="AF250" s="23"/>
      <c r="AG250" s="23"/>
      <c r="AH250" s="23"/>
      <c r="AI250" s="21" t="str">
        <f t="shared" si="46"/>
        <v/>
      </c>
      <c r="AJ250" s="21" t="str">
        <f t="shared" si="47"/>
        <v/>
      </c>
      <c r="AK250" s="21" t="str">
        <f t="shared" si="48"/>
        <v/>
      </c>
      <c r="AL250" s="21" t="str">
        <f t="shared" si="49"/>
        <v/>
      </c>
      <c r="AM250" s="21" t="str">
        <f>IFERROR(IF(B250="","",AJ250+AK250+VLOOKUP(B250,'Katılımcı Bilgileri'!B:F,5,FALSE)),0)</f>
        <v/>
      </c>
      <c r="AN250" s="21" t="str">
        <f>IFERROR(IF(B250="","",IF(AN249="","",COUNTIFS($D$12:$AH$12,1,D250:AH250,"&lt;&gt;")))+VLOOKUP(B250,'Katılımcı Bilgileri'!B:G,6,FALSE),"")</f>
        <v/>
      </c>
      <c r="AO250" s="21" t="str">
        <f t="shared" si="50"/>
        <v/>
      </c>
      <c r="AP250" s="21" t="str">
        <f t="shared" si="51"/>
        <v/>
      </c>
      <c r="AQ250" s="21" t="str">
        <f t="shared" si="52"/>
        <v/>
      </c>
      <c r="AR250" s="21" t="str">
        <f t="shared" si="53"/>
        <v/>
      </c>
      <c r="AS250" s="21" t="str">
        <f t="shared" si="54"/>
        <v/>
      </c>
      <c r="AT250" s="21" t="str">
        <f t="shared" si="55"/>
        <v/>
      </c>
      <c r="AU250" s="21" t="str">
        <f t="shared" si="56"/>
        <v/>
      </c>
      <c r="AV250" s="21" t="str">
        <f t="shared" si="57"/>
        <v/>
      </c>
      <c r="AW250" s="21" t="str">
        <f t="shared" si="58"/>
        <v/>
      </c>
    </row>
    <row r="251" spans="1:49" x14ac:dyDescent="0.25">
      <c r="A251" s="21">
        <v>238</v>
      </c>
      <c r="B251" s="22" t="str">
        <f>IFERROR(VLOOKUP(ROW()-13&amp;$V$8,'Katılımcı Bilgileri'!A:B,2,FALSE),"")</f>
        <v/>
      </c>
      <c r="C251" s="21" t="str">
        <f>IF(B251="","",VLOOKUP(A251&amp;$V$8,'Katılımcı Bilgileri'!A:C,3,FALSE))</f>
        <v/>
      </c>
      <c r="D251" s="23"/>
      <c r="E251" s="23"/>
      <c r="F251" s="23"/>
      <c r="G251" s="23"/>
      <c r="H251" s="23"/>
      <c r="I251" s="23"/>
      <c r="J251" s="23"/>
      <c r="K251" s="23"/>
      <c r="L251" s="23"/>
      <c r="M251" s="23"/>
      <c r="N251" s="23"/>
      <c r="O251" s="23"/>
      <c r="P251" s="23"/>
      <c r="Q251" s="23"/>
      <c r="R251" s="23"/>
      <c r="S251" s="23"/>
      <c r="T251" s="23"/>
      <c r="U251" s="23"/>
      <c r="V251" s="23"/>
      <c r="W251" s="23"/>
      <c r="X251" s="23"/>
      <c r="Y251" s="23"/>
      <c r="Z251" s="23"/>
      <c r="AA251" s="23"/>
      <c r="AB251" s="23"/>
      <c r="AC251" s="23"/>
      <c r="AD251" s="23"/>
      <c r="AE251" s="23"/>
      <c r="AF251" s="23"/>
      <c r="AG251" s="23"/>
      <c r="AH251" s="23"/>
      <c r="AI251" s="21" t="str">
        <f t="shared" si="46"/>
        <v/>
      </c>
      <c r="AJ251" s="21" t="str">
        <f t="shared" si="47"/>
        <v/>
      </c>
      <c r="AK251" s="21" t="str">
        <f t="shared" si="48"/>
        <v/>
      </c>
      <c r="AL251" s="21" t="str">
        <f t="shared" si="49"/>
        <v/>
      </c>
      <c r="AM251" s="21" t="str">
        <f>IFERROR(IF(B251="","",AJ251+AK251+VLOOKUP(B251,'Katılımcı Bilgileri'!B:F,5,FALSE)),0)</f>
        <v/>
      </c>
      <c r="AN251" s="21" t="str">
        <f>IFERROR(IF(B251="","",IF(AN250="","",COUNTIFS($D$12:$AH$12,1,D251:AH251,"&lt;&gt;")))+VLOOKUP(B251,'Katılımcı Bilgileri'!B:G,6,FALSE),"")</f>
        <v/>
      </c>
      <c r="AO251" s="21" t="str">
        <f t="shared" si="50"/>
        <v/>
      </c>
      <c r="AP251" s="21" t="str">
        <f t="shared" si="51"/>
        <v/>
      </c>
      <c r="AQ251" s="21" t="str">
        <f t="shared" si="52"/>
        <v/>
      </c>
      <c r="AR251" s="21" t="str">
        <f t="shared" si="53"/>
        <v/>
      </c>
      <c r="AS251" s="21" t="str">
        <f t="shared" si="54"/>
        <v/>
      </c>
      <c r="AT251" s="21" t="str">
        <f t="shared" si="55"/>
        <v/>
      </c>
      <c r="AU251" s="21" t="str">
        <f t="shared" si="56"/>
        <v/>
      </c>
      <c r="AV251" s="21" t="str">
        <f t="shared" si="57"/>
        <v/>
      </c>
      <c r="AW251" s="21" t="str">
        <f t="shared" si="58"/>
        <v/>
      </c>
    </row>
    <row r="252" spans="1:49" x14ac:dyDescent="0.25">
      <c r="A252" s="21">
        <v>239</v>
      </c>
      <c r="B252" s="22" t="str">
        <f>IFERROR(VLOOKUP(ROW()-13&amp;$V$8,'Katılımcı Bilgileri'!A:B,2,FALSE),"")</f>
        <v/>
      </c>
      <c r="C252" s="21" t="str">
        <f>IF(B252="","",VLOOKUP(A252&amp;$V$8,'Katılımcı Bilgileri'!A:C,3,FALSE))</f>
        <v/>
      </c>
      <c r="D252" s="23"/>
      <c r="E252" s="23"/>
      <c r="F252" s="23"/>
      <c r="G252" s="23"/>
      <c r="H252" s="23"/>
      <c r="I252" s="23"/>
      <c r="J252" s="23"/>
      <c r="K252" s="23"/>
      <c r="L252" s="23"/>
      <c r="M252" s="23"/>
      <c r="N252" s="23"/>
      <c r="O252" s="23"/>
      <c r="P252" s="23"/>
      <c r="Q252" s="23"/>
      <c r="R252" s="23"/>
      <c r="S252" s="23"/>
      <c r="T252" s="23"/>
      <c r="U252" s="23"/>
      <c r="V252" s="23"/>
      <c r="W252" s="23"/>
      <c r="X252" s="23"/>
      <c r="Y252" s="23"/>
      <c r="Z252" s="23"/>
      <c r="AA252" s="23"/>
      <c r="AB252" s="23"/>
      <c r="AC252" s="23"/>
      <c r="AD252" s="23"/>
      <c r="AE252" s="23"/>
      <c r="AF252" s="23"/>
      <c r="AG252" s="23"/>
      <c r="AH252" s="23"/>
      <c r="AI252" s="21" t="str">
        <f t="shared" si="46"/>
        <v/>
      </c>
      <c r="AJ252" s="21" t="str">
        <f t="shared" si="47"/>
        <v/>
      </c>
      <c r="AK252" s="21" t="str">
        <f t="shared" si="48"/>
        <v/>
      </c>
      <c r="AL252" s="21" t="str">
        <f t="shared" si="49"/>
        <v/>
      </c>
      <c r="AM252" s="21" t="str">
        <f>IFERROR(IF(B252="","",AJ252+AK252+VLOOKUP(B252,'Katılımcı Bilgileri'!B:F,5,FALSE)),0)</f>
        <v/>
      </c>
      <c r="AN252" s="21" t="str">
        <f>IFERROR(IF(B252="","",IF(AN251="","",COUNTIFS($D$12:$AH$12,1,D252:AH252,"&lt;&gt;")))+VLOOKUP(B252,'Katılımcı Bilgileri'!B:G,6,FALSE),"")</f>
        <v/>
      </c>
      <c r="AO252" s="21" t="str">
        <f t="shared" si="50"/>
        <v/>
      </c>
      <c r="AP252" s="21" t="str">
        <f t="shared" si="51"/>
        <v/>
      </c>
      <c r="AQ252" s="21" t="str">
        <f t="shared" si="52"/>
        <v/>
      </c>
      <c r="AR252" s="21" t="str">
        <f t="shared" si="53"/>
        <v/>
      </c>
      <c r="AS252" s="21" t="str">
        <f t="shared" si="54"/>
        <v/>
      </c>
      <c r="AT252" s="21" t="str">
        <f t="shared" si="55"/>
        <v/>
      </c>
      <c r="AU252" s="21" t="str">
        <f t="shared" si="56"/>
        <v/>
      </c>
      <c r="AV252" s="21" t="str">
        <f t="shared" si="57"/>
        <v/>
      </c>
      <c r="AW252" s="21" t="str">
        <f t="shared" si="58"/>
        <v/>
      </c>
    </row>
    <row r="253" spans="1:49" x14ac:dyDescent="0.25">
      <c r="A253" s="21">
        <v>240</v>
      </c>
      <c r="B253" s="22" t="str">
        <f>IFERROR(VLOOKUP(ROW()-13&amp;$V$8,'Katılımcı Bilgileri'!A:B,2,FALSE),"")</f>
        <v/>
      </c>
      <c r="C253" s="21" t="str">
        <f>IF(B253="","",VLOOKUP(A253&amp;$V$8,'Katılımcı Bilgileri'!A:C,3,FALSE))</f>
        <v/>
      </c>
      <c r="D253" s="23"/>
      <c r="E253" s="23"/>
      <c r="F253" s="23"/>
      <c r="G253" s="23"/>
      <c r="H253" s="23"/>
      <c r="I253" s="23"/>
      <c r="J253" s="23"/>
      <c r="K253" s="23"/>
      <c r="L253" s="23"/>
      <c r="M253" s="23"/>
      <c r="N253" s="23"/>
      <c r="O253" s="23"/>
      <c r="P253" s="23"/>
      <c r="Q253" s="23"/>
      <c r="R253" s="23"/>
      <c r="S253" s="23"/>
      <c r="T253" s="23"/>
      <c r="U253" s="23"/>
      <c r="V253" s="23"/>
      <c r="W253" s="23"/>
      <c r="X253" s="23"/>
      <c r="Y253" s="23"/>
      <c r="Z253" s="23"/>
      <c r="AA253" s="23"/>
      <c r="AB253" s="23"/>
      <c r="AC253" s="23"/>
      <c r="AD253" s="23"/>
      <c r="AE253" s="23"/>
      <c r="AF253" s="23"/>
      <c r="AG253" s="23"/>
      <c r="AH253" s="23"/>
      <c r="AI253" s="21" t="str">
        <f t="shared" si="46"/>
        <v/>
      </c>
      <c r="AJ253" s="21" t="str">
        <f t="shared" si="47"/>
        <v/>
      </c>
      <c r="AK253" s="21" t="str">
        <f t="shared" si="48"/>
        <v/>
      </c>
      <c r="AL253" s="21" t="str">
        <f t="shared" si="49"/>
        <v/>
      </c>
      <c r="AM253" s="21" t="str">
        <f>IFERROR(IF(B253="","",AJ253+AK253+VLOOKUP(B253,'Katılımcı Bilgileri'!B:F,5,FALSE)),0)</f>
        <v/>
      </c>
      <c r="AN253" s="21" t="str">
        <f>IFERROR(IF(B253="","",IF(AN252="","",COUNTIFS($D$12:$AH$12,1,D253:AH253,"&lt;&gt;")))+VLOOKUP(B253,'Katılımcı Bilgileri'!B:G,6,FALSE),"")</f>
        <v/>
      </c>
      <c r="AO253" s="21" t="str">
        <f t="shared" si="50"/>
        <v/>
      </c>
      <c r="AP253" s="21" t="str">
        <f t="shared" si="51"/>
        <v/>
      </c>
      <c r="AQ253" s="21" t="str">
        <f t="shared" si="52"/>
        <v/>
      </c>
      <c r="AR253" s="21" t="str">
        <f t="shared" si="53"/>
        <v/>
      </c>
      <c r="AS253" s="21" t="str">
        <f t="shared" si="54"/>
        <v/>
      </c>
      <c r="AT253" s="21" t="str">
        <f t="shared" si="55"/>
        <v/>
      </c>
      <c r="AU253" s="21" t="str">
        <f t="shared" si="56"/>
        <v/>
      </c>
      <c r="AV253" s="21" t="str">
        <f t="shared" si="57"/>
        <v/>
      </c>
      <c r="AW253" s="21" t="str">
        <f t="shared" si="58"/>
        <v/>
      </c>
    </row>
    <row r="254" spans="1:49" x14ac:dyDescent="0.25">
      <c r="A254" s="21">
        <v>241</v>
      </c>
      <c r="B254" s="22" t="str">
        <f>IFERROR(VLOOKUP(ROW()-13&amp;$V$8,'Katılımcı Bilgileri'!A:B,2,FALSE),"")</f>
        <v/>
      </c>
      <c r="C254" s="21" t="str">
        <f>IF(B254="","",VLOOKUP(A254&amp;$V$8,'Katılımcı Bilgileri'!A:C,3,FALSE))</f>
        <v/>
      </c>
      <c r="D254" s="23"/>
      <c r="E254" s="23"/>
      <c r="F254" s="23"/>
      <c r="G254" s="23"/>
      <c r="H254" s="23"/>
      <c r="I254" s="23"/>
      <c r="J254" s="23"/>
      <c r="K254" s="23"/>
      <c r="L254" s="23"/>
      <c r="M254" s="23"/>
      <c r="N254" s="23"/>
      <c r="O254" s="23"/>
      <c r="P254" s="23"/>
      <c r="Q254" s="23"/>
      <c r="R254" s="23"/>
      <c r="S254" s="23"/>
      <c r="T254" s="23"/>
      <c r="U254" s="23"/>
      <c r="V254" s="23"/>
      <c r="W254" s="23"/>
      <c r="X254" s="23"/>
      <c r="Y254" s="23"/>
      <c r="Z254" s="23"/>
      <c r="AA254" s="23"/>
      <c r="AB254" s="23"/>
      <c r="AC254" s="23"/>
      <c r="AD254" s="23"/>
      <c r="AE254" s="23"/>
      <c r="AF254" s="23"/>
      <c r="AG254" s="23"/>
      <c r="AH254" s="23"/>
      <c r="AI254" s="21" t="str">
        <f t="shared" si="46"/>
        <v/>
      </c>
      <c r="AJ254" s="21" t="str">
        <f t="shared" si="47"/>
        <v/>
      </c>
      <c r="AK254" s="21" t="str">
        <f t="shared" si="48"/>
        <v/>
      </c>
      <c r="AL254" s="21" t="str">
        <f t="shared" si="49"/>
        <v/>
      </c>
      <c r="AM254" s="21" t="str">
        <f>IFERROR(IF(B254="","",AJ254+AK254+VLOOKUP(B254,'Katılımcı Bilgileri'!B:F,5,FALSE)),0)</f>
        <v/>
      </c>
      <c r="AN254" s="21" t="str">
        <f>IFERROR(IF(B254="","",IF(AN253="","",COUNTIFS($D$12:$AH$12,1,D254:AH254,"&lt;&gt;")))+VLOOKUP(B254,'Katılımcı Bilgileri'!B:G,6,FALSE),"")</f>
        <v/>
      </c>
      <c r="AO254" s="21" t="str">
        <f t="shared" si="50"/>
        <v/>
      </c>
      <c r="AP254" s="21" t="str">
        <f t="shared" si="51"/>
        <v/>
      </c>
      <c r="AQ254" s="21" t="str">
        <f t="shared" si="52"/>
        <v/>
      </c>
      <c r="AR254" s="21" t="str">
        <f t="shared" si="53"/>
        <v/>
      </c>
      <c r="AS254" s="21" t="str">
        <f t="shared" si="54"/>
        <v/>
      </c>
      <c r="AT254" s="21" t="str">
        <f t="shared" si="55"/>
        <v/>
      </c>
      <c r="AU254" s="21" t="str">
        <f t="shared" si="56"/>
        <v/>
      </c>
      <c r="AV254" s="21" t="str">
        <f t="shared" si="57"/>
        <v/>
      </c>
      <c r="AW254" s="21" t="str">
        <f t="shared" si="58"/>
        <v/>
      </c>
    </row>
    <row r="255" spans="1:49" x14ac:dyDescent="0.25">
      <c r="A255" s="21">
        <v>242</v>
      </c>
      <c r="B255" s="22" t="str">
        <f>IFERROR(VLOOKUP(ROW()-13&amp;$V$8,'Katılımcı Bilgileri'!A:B,2,FALSE),"")</f>
        <v/>
      </c>
      <c r="C255" s="21" t="str">
        <f>IF(B255="","",VLOOKUP(A255&amp;$V$8,'Katılımcı Bilgileri'!A:C,3,FALSE))</f>
        <v/>
      </c>
      <c r="D255" s="23"/>
      <c r="E255" s="23"/>
      <c r="F255" s="23"/>
      <c r="G255" s="23"/>
      <c r="H255" s="23"/>
      <c r="I255" s="23"/>
      <c r="J255" s="23"/>
      <c r="K255" s="23"/>
      <c r="L255" s="23"/>
      <c r="M255" s="23"/>
      <c r="N255" s="23"/>
      <c r="O255" s="23"/>
      <c r="P255" s="23"/>
      <c r="Q255" s="23"/>
      <c r="R255" s="23"/>
      <c r="S255" s="23"/>
      <c r="T255" s="23"/>
      <c r="U255" s="23"/>
      <c r="V255" s="23"/>
      <c r="W255" s="23"/>
      <c r="X255" s="23"/>
      <c r="Y255" s="23"/>
      <c r="Z255" s="23"/>
      <c r="AA255" s="23"/>
      <c r="AB255" s="23"/>
      <c r="AC255" s="23"/>
      <c r="AD255" s="23"/>
      <c r="AE255" s="23"/>
      <c r="AF255" s="23"/>
      <c r="AG255" s="23"/>
      <c r="AH255" s="23"/>
      <c r="AI255" s="21" t="str">
        <f t="shared" si="46"/>
        <v/>
      </c>
      <c r="AJ255" s="21" t="str">
        <f t="shared" si="47"/>
        <v/>
      </c>
      <c r="AK255" s="21" t="str">
        <f t="shared" si="48"/>
        <v/>
      </c>
      <c r="AL255" s="21" t="str">
        <f t="shared" si="49"/>
        <v/>
      </c>
      <c r="AM255" s="21" t="str">
        <f>IFERROR(IF(B255="","",AJ255+AK255+VLOOKUP(B255,'Katılımcı Bilgileri'!B:F,5,FALSE)),0)</f>
        <v/>
      </c>
      <c r="AN255" s="21" t="str">
        <f>IFERROR(IF(B255="","",IF(AN254="","",COUNTIFS($D$12:$AH$12,1,D255:AH255,"&lt;&gt;")))+VLOOKUP(B255,'Katılımcı Bilgileri'!B:G,6,FALSE),"")</f>
        <v/>
      </c>
      <c r="AO255" s="21" t="str">
        <f t="shared" si="50"/>
        <v/>
      </c>
      <c r="AP255" s="21" t="str">
        <f t="shared" si="51"/>
        <v/>
      </c>
      <c r="AQ255" s="21" t="str">
        <f t="shared" si="52"/>
        <v/>
      </c>
      <c r="AR255" s="21" t="str">
        <f t="shared" si="53"/>
        <v/>
      </c>
      <c r="AS255" s="21" t="str">
        <f t="shared" si="54"/>
        <v/>
      </c>
      <c r="AT255" s="21" t="str">
        <f t="shared" si="55"/>
        <v/>
      </c>
      <c r="AU255" s="21" t="str">
        <f t="shared" si="56"/>
        <v/>
      </c>
      <c r="AV255" s="21" t="str">
        <f t="shared" si="57"/>
        <v/>
      </c>
      <c r="AW255" s="21" t="str">
        <f t="shared" si="58"/>
        <v/>
      </c>
    </row>
    <row r="256" spans="1:49" x14ac:dyDescent="0.25">
      <c r="A256" s="21">
        <v>243</v>
      </c>
      <c r="B256" s="22" t="str">
        <f>IFERROR(VLOOKUP(ROW()-13&amp;$V$8,'Katılımcı Bilgileri'!A:B,2,FALSE),"")</f>
        <v/>
      </c>
      <c r="C256" s="21" t="str">
        <f>IF(B256="","",VLOOKUP(A256&amp;$V$8,'Katılımcı Bilgileri'!A:C,3,FALSE))</f>
        <v/>
      </c>
      <c r="D256" s="23"/>
      <c r="E256" s="23"/>
      <c r="F256" s="23"/>
      <c r="G256" s="23"/>
      <c r="H256" s="23"/>
      <c r="I256" s="23"/>
      <c r="J256" s="23"/>
      <c r="K256" s="23"/>
      <c r="L256" s="23"/>
      <c r="M256" s="23"/>
      <c r="N256" s="23"/>
      <c r="O256" s="23"/>
      <c r="P256" s="23"/>
      <c r="Q256" s="23"/>
      <c r="R256" s="23"/>
      <c r="S256" s="23"/>
      <c r="T256" s="23"/>
      <c r="U256" s="23"/>
      <c r="V256" s="23"/>
      <c r="W256" s="23"/>
      <c r="X256" s="23"/>
      <c r="Y256" s="23"/>
      <c r="Z256" s="23"/>
      <c r="AA256" s="23"/>
      <c r="AB256" s="23"/>
      <c r="AC256" s="23"/>
      <c r="AD256" s="23"/>
      <c r="AE256" s="23"/>
      <c r="AF256" s="23"/>
      <c r="AG256" s="23"/>
      <c r="AH256" s="23"/>
      <c r="AI256" s="21" t="str">
        <f t="shared" si="46"/>
        <v/>
      </c>
      <c r="AJ256" s="21" t="str">
        <f t="shared" si="47"/>
        <v/>
      </c>
      <c r="AK256" s="21" t="str">
        <f t="shared" si="48"/>
        <v/>
      </c>
      <c r="AL256" s="21" t="str">
        <f t="shared" si="49"/>
        <v/>
      </c>
      <c r="AM256" s="21" t="str">
        <f>IFERROR(IF(B256="","",AJ256+AK256+VLOOKUP(B256,'Katılımcı Bilgileri'!B:F,5,FALSE)),0)</f>
        <v/>
      </c>
      <c r="AN256" s="21" t="str">
        <f>IFERROR(IF(B256="","",IF(AN255="","",COUNTIFS($D$12:$AH$12,1,D256:AH256,"&lt;&gt;")))+VLOOKUP(B256,'Katılımcı Bilgileri'!B:G,6,FALSE),"")</f>
        <v/>
      </c>
      <c r="AO256" s="21" t="str">
        <f t="shared" si="50"/>
        <v/>
      </c>
      <c r="AP256" s="21" t="str">
        <f t="shared" si="51"/>
        <v/>
      </c>
      <c r="AQ256" s="21" t="str">
        <f t="shared" si="52"/>
        <v/>
      </c>
      <c r="AR256" s="21" t="str">
        <f t="shared" si="53"/>
        <v/>
      </c>
      <c r="AS256" s="21" t="str">
        <f t="shared" si="54"/>
        <v/>
      </c>
      <c r="AT256" s="21" t="str">
        <f t="shared" si="55"/>
        <v/>
      </c>
      <c r="AU256" s="21" t="str">
        <f t="shared" si="56"/>
        <v/>
      </c>
      <c r="AV256" s="21" t="str">
        <f t="shared" si="57"/>
        <v/>
      </c>
      <c r="AW256" s="21" t="str">
        <f t="shared" si="58"/>
        <v/>
      </c>
    </row>
    <row r="257" spans="1:49" x14ac:dyDescent="0.25">
      <c r="A257" s="21">
        <v>244</v>
      </c>
      <c r="B257" s="22" t="str">
        <f>IFERROR(VLOOKUP(ROW()-13&amp;$V$8,'Katılımcı Bilgileri'!A:B,2,FALSE),"")</f>
        <v/>
      </c>
      <c r="C257" s="21" t="str">
        <f>IF(B257="","",VLOOKUP(A257&amp;$V$8,'Katılımcı Bilgileri'!A:C,3,FALSE))</f>
        <v/>
      </c>
      <c r="D257" s="23"/>
      <c r="E257" s="23"/>
      <c r="F257" s="23"/>
      <c r="G257" s="23"/>
      <c r="H257" s="23"/>
      <c r="I257" s="23"/>
      <c r="J257" s="23"/>
      <c r="K257" s="23"/>
      <c r="L257" s="23"/>
      <c r="M257" s="23"/>
      <c r="N257" s="23"/>
      <c r="O257" s="23"/>
      <c r="P257" s="23"/>
      <c r="Q257" s="23"/>
      <c r="R257" s="23"/>
      <c r="S257" s="23"/>
      <c r="T257" s="23"/>
      <c r="U257" s="23"/>
      <c r="V257" s="23"/>
      <c r="W257" s="23"/>
      <c r="X257" s="23"/>
      <c r="Y257" s="23"/>
      <c r="Z257" s="23"/>
      <c r="AA257" s="23"/>
      <c r="AB257" s="23"/>
      <c r="AC257" s="23"/>
      <c r="AD257" s="23"/>
      <c r="AE257" s="23"/>
      <c r="AF257" s="23"/>
      <c r="AG257" s="23"/>
      <c r="AH257" s="23"/>
      <c r="AI257" s="21" t="str">
        <f t="shared" si="46"/>
        <v/>
      </c>
      <c r="AJ257" s="21" t="str">
        <f t="shared" si="47"/>
        <v/>
      </c>
      <c r="AK257" s="21" t="str">
        <f t="shared" si="48"/>
        <v/>
      </c>
      <c r="AL257" s="21" t="str">
        <f t="shared" si="49"/>
        <v/>
      </c>
      <c r="AM257" s="21" t="str">
        <f>IFERROR(IF(B257="","",AJ257+AK257+VLOOKUP(B257,'Katılımcı Bilgileri'!B:F,5,FALSE)),0)</f>
        <v/>
      </c>
      <c r="AN257" s="21" t="str">
        <f>IFERROR(IF(B257="","",IF(AN256="","",COUNTIFS($D$12:$AH$12,1,D257:AH257,"&lt;&gt;")))+VLOOKUP(B257,'Katılımcı Bilgileri'!B:G,6,FALSE),"")</f>
        <v/>
      </c>
      <c r="AO257" s="21" t="str">
        <f t="shared" si="50"/>
        <v/>
      </c>
      <c r="AP257" s="21" t="str">
        <f t="shared" si="51"/>
        <v/>
      </c>
      <c r="AQ257" s="21" t="str">
        <f t="shared" si="52"/>
        <v/>
      </c>
      <c r="AR257" s="21" t="str">
        <f t="shared" si="53"/>
        <v/>
      </c>
      <c r="AS257" s="21" t="str">
        <f t="shared" si="54"/>
        <v/>
      </c>
      <c r="AT257" s="21" t="str">
        <f t="shared" si="55"/>
        <v/>
      </c>
      <c r="AU257" s="21" t="str">
        <f t="shared" si="56"/>
        <v/>
      </c>
      <c r="AV257" s="21" t="str">
        <f t="shared" si="57"/>
        <v/>
      </c>
      <c r="AW257" s="21" t="str">
        <f t="shared" si="58"/>
        <v/>
      </c>
    </row>
    <row r="258" spans="1:49" x14ac:dyDescent="0.25">
      <c r="A258" s="21">
        <v>245</v>
      </c>
      <c r="B258" s="22" t="str">
        <f>IFERROR(VLOOKUP(ROW()-13&amp;$V$8,'Katılımcı Bilgileri'!A:B,2,FALSE),"")</f>
        <v/>
      </c>
      <c r="C258" s="21" t="str">
        <f>IF(B258="","",VLOOKUP(A258&amp;$V$8,'Katılımcı Bilgileri'!A:C,3,FALSE))</f>
        <v/>
      </c>
      <c r="D258" s="23"/>
      <c r="E258" s="23"/>
      <c r="F258" s="23"/>
      <c r="G258" s="23"/>
      <c r="H258" s="23"/>
      <c r="I258" s="23"/>
      <c r="J258" s="23"/>
      <c r="K258" s="23"/>
      <c r="L258" s="23"/>
      <c r="M258" s="23"/>
      <c r="N258" s="23"/>
      <c r="O258" s="23"/>
      <c r="P258" s="23"/>
      <c r="Q258" s="23"/>
      <c r="R258" s="23"/>
      <c r="S258" s="23"/>
      <c r="T258" s="23"/>
      <c r="U258" s="23"/>
      <c r="V258" s="23"/>
      <c r="W258" s="23"/>
      <c r="X258" s="23"/>
      <c r="Y258" s="23"/>
      <c r="Z258" s="23"/>
      <c r="AA258" s="23"/>
      <c r="AB258" s="23"/>
      <c r="AC258" s="23"/>
      <c r="AD258" s="23"/>
      <c r="AE258" s="23"/>
      <c r="AF258" s="23"/>
      <c r="AG258" s="23"/>
      <c r="AH258" s="23"/>
      <c r="AI258" s="21" t="str">
        <f t="shared" si="46"/>
        <v/>
      </c>
      <c r="AJ258" s="21" t="str">
        <f t="shared" si="47"/>
        <v/>
      </c>
      <c r="AK258" s="21" t="str">
        <f t="shared" si="48"/>
        <v/>
      </c>
      <c r="AL258" s="21" t="str">
        <f t="shared" si="49"/>
        <v/>
      </c>
      <c r="AM258" s="21" t="str">
        <f>IFERROR(IF(B258="","",AJ258+AK258+VLOOKUP(B258,'Katılımcı Bilgileri'!B:F,5,FALSE)),0)</f>
        <v/>
      </c>
      <c r="AN258" s="21" t="str">
        <f>IFERROR(IF(B258="","",IF(AN257="","",COUNTIFS($D$12:$AH$12,1,D258:AH258,"&lt;&gt;")))+VLOOKUP(B258,'Katılımcı Bilgileri'!B:G,6,FALSE),"")</f>
        <v/>
      </c>
      <c r="AO258" s="21" t="str">
        <f t="shared" si="50"/>
        <v/>
      </c>
      <c r="AP258" s="21" t="str">
        <f t="shared" si="51"/>
        <v/>
      </c>
      <c r="AQ258" s="21" t="str">
        <f t="shared" si="52"/>
        <v/>
      </c>
      <c r="AR258" s="21" t="str">
        <f t="shared" si="53"/>
        <v/>
      </c>
      <c r="AS258" s="21" t="str">
        <f t="shared" si="54"/>
        <v/>
      </c>
      <c r="AT258" s="21" t="str">
        <f t="shared" si="55"/>
        <v/>
      </c>
      <c r="AU258" s="21" t="str">
        <f t="shared" si="56"/>
        <v/>
      </c>
      <c r="AV258" s="21" t="str">
        <f t="shared" si="57"/>
        <v/>
      </c>
      <c r="AW258" s="21" t="str">
        <f t="shared" si="58"/>
        <v/>
      </c>
    </row>
    <row r="259" spans="1:49" x14ac:dyDescent="0.25">
      <c r="A259" s="21">
        <v>246</v>
      </c>
      <c r="B259" s="22" t="str">
        <f>IFERROR(VLOOKUP(ROW()-13&amp;$V$8,'Katılımcı Bilgileri'!A:B,2,FALSE),"")</f>
        <v/>
      </c>
      <c r="C259" s="21" t="str">
        <f>IF(B259="","",VLOOKUP(A259&amp;$V$8,'Katılımcı Bilgileri'!A:C,3,FALSE))</f>
        <v/>
      </c>
      <c r="D259" s="23"/>
      <c r="E259" s="23"/>
      <c r="F259" s="23"/>
      <c r="G259" s="23"/>
      <c r="H259" s="23"/>
      <c r="I259" s="23"/>
      <c r="J259" s="23"/>
      <c r="K259" s="23"/>
      <c r="L259" s="23"/>
      <c r="M259" s="23"/>
      <c r="N259" s="23"/>
      <c r="O259" s="23"/>
      <c r="P259" s="23"/>
      <c r="Q259" s="23"/>
      <c r="R259" s="23"/>
      <c r="S259" s="23"/>
      <c r="T259" s="23"/>
      <c r="U259" s="23"/>
      <c r="V259" s="23"/>
      <c r="W259" s="23"/>
      <c r="X259" s="23"/>
      <c r="Y259" s="23"/>
      <c r="Z259" s="23"/>
      <c r="AA259" s="23"/>
      <c r="AB259" s="23"/>
      <c r="AC259" s="23"/>
      <c r="AD259" s="23"/>
      <c r="AE259" s="23"/>
      <c r="AF259" s="23"/>
      <c r="AG259" s="23"/>
      <c r="AH259" s="23"/>
      <c r="AI259" s="21" t="str">
        <f t="shared" si="46"/>
        <v/>
      </c>
      <c r="AJ259" s="21" t="str">
        <f t="shared" si="47"/>
        <v/>
      </c>
      <c r="AK259" s="21" t="str">
        <f t="shared" si="48"/>
        <v/>
      </c>
      <c r="AL259" s="21" t="str">
        <f t="shared" si="49"/>
        <v/>
      </c>
      <c r="AM259" s="21" t="str">
        <f>IFERROR(IF(B259="","",AJ259+AK259+VLOOKUP(B259,'Katılımcı Bilgileri'!B:F,5,FALSE)),0)</f>
        <v/>
      </c>
      <c r="AN259" s="21" t="str">
        <f>IFERROR(IF(B259="","",IF(AN258="","",COUNTIFS($D$12:$AH$12,1,D259:AH259,"&lt;&gt;")))+VLOOKUP(B259,'Katılımcı Bilgileri'!B:G,6,FALSE),"")</f>
        <v/>
      </c>
      <c r="AO259" s="21" t="str">
        <f t="shared" si="50"/>
        <v/>
      </c>
      <c r="AP259" s="21" t="str">
        <f t="shared" si="51"/>
        <v/>
      </c>
      <c r="AQ259" s="21" t="str">
        <f t="shared" si="52"/>
        <v/>
      </c>
      <c r="AR259" s="21" t="str">
        <f t="shared" si="53"/>
        <v/>
      </c>
      <c r="AS259" s="21" t="str">
        <f t="shared" si="54"/>
        <v/>
      </c>
      <c r="AT259" s="21" t="str">
        <f t="shared" si="55"/>
        <v/>
      </c>
      <c r="AU259" s="21" t="str">
        <f t="shared" si="56"/>
        <v/>
      </c>
      <c r="AV259" s="21" t="str">
        <f t="shared" si="57"/>
        <v/>
      </c>
      <c r="AW259" s="21" t="str">
        <f t="shared" si="58"/>
        <v/>
      </c>
    </row>
    <row r="260" spans="1:49" x14ac:dyDescent="0.25">
      <c r="A260" s="21">
        <v>247</v>
      </c>
      <c r="B260" s="22" t="str">
        <f>IFERROR(VLOOKUP(ROW()-13&amp;$V$8,'Katılımcı Bilgileri'!A:B,2,FALSE),"")</f>
        <v/>
      </c>
      <c r="C260" s="21" t="str">
        <f>IF(B260="","",VLOOKUP(A260&amp;$V$8,'Katılımcı Bilgileri'!A:C,3,FALSE))</f>
        <v/>
      </c>
      <c r="D260" s="23"/>
      <c r="E260" s="23"/>
      <c r="F260" s="23"/>
      <c r="G260" s="23"/>
      <c r="H260" s="23"/>
      <c r="I260" s="23"/>
      <c r="J260" s="23"/>
      <c r="K260" s="23"/>
      <c r="L260" s="23"/>
      <c r="M260" s="23"/>
      <c r="N260" s="23"/>
      <c r="O260" s="23"/>
      <c r="P260" s="23"/>
      <c r="Q260" s="23"/>
      <c r="R260" s="23"/>
      <c r="S260" s="23"/>
      <c r="T260" s="23"/>
      <c r="U260" s="23"/>
      <c r="V260" s="23"/>
      <c r="W260" s="23"/>
      <c r="X260" s="23"/>
      <c r="Y260" s="23"/>
      <c r="Z260" s="23"/>
      <c r="AA260" s="23"/>
      <c r="AB260" s="23"/>
      <c r="AC260" s="23"/>
      <c r="AD260" s="23"/>
      <c r="AE260" s="23"/>
      <c r="AF260" s="23"/>
      <c r="AG260" s="23"/>
      <c r="AH260" s="23"/>
      <c r="AI260" s="21" t="str">
        <f t="shared" si="46"/>
        <v/>
      </c>
      <c r="AJ260" s="21" t="str">
        <f t="shared" si="47"/>
        <v/>
      </c>
      <c r="AK260" s="21" t="str">
        <f t="shared" si="48"/>
        <v/>
      </c>
      <c r="AL260" s="21" t="str">
        <f t="shared" si="49"/>
        <v/>
      </c>
      <c r="AM260" s="21" t="str">
        <f>IFERROR(IF(B260="","",AJ260+AK260+VLOOKUP(B260,'Katılımcı Bilgileri'!B:F,5,FALSE)),0)</f>
        <v/>
      </c>
      <c r="AN260" s="21" t="str">
        <f>IFERROR(IF(B260="","",IF(AN259="","",COUNTIFS($D$12:$AH$12,1,D260:AH260,"&lt;&gt;")))+VLOOKUP(B260,'Katılımcı Bilgileri'!B:G,6,FALSE),"")</f>
        <v/>
      </c>
      <c r="AO260" s="21" t="str">
        <f t="shared" si="50"/>
        <v/>
      </c>
      <c r="AP260" s="21" t="str">
        <f t="shared" si="51"/>
        <v/>
      </c>
      <c r="AQ260" s="21" t="str">
        <f t="shared" si="52"/>
        <v/>
      </c>
      <c r="AR260" s="21" t="str">
        <f t="shared" si="53"/>
        <v/>
      </c>
      <c r="AS260" s="21" t="str">
        <f t="shared" si="54"/>
        <v/>
      </c>
      <c r="AT260" s="21" t="str">
        <f t="shared" si="55"/>
        <v/>
      </c>
      <c r="AU260" s="21" t="str">
        <f t="shared" si="56"/>
        <v/>
      </c>
      <c r="AV260" s="21" t="str">
        <f t="shared" si="57"/>
        <v/>
      </c>
      <c r="AW260" s="21" t="str">
        <f t="shared" si="58"/>
        <v/>
      </c>
    </row>
    <row r="261" spans="1:49" x14ac:dyDescent="0.25">
      <c r="A261" s="21">
        <v>248</v>
      </c>
      <c r="B261" s="22" t="str">
        <f>IFERROR(VLOOKUP(ROW()-13&amp;$V$8,'Katılımcı Bilgileri'!A:B,2,FALSE),"")</f>
        <v/>
      </c>
      <c r="C261" s="21" t="str">
        <f>IF(B261="","",VLOOKUP(A261&amp;$V$8,'Katılımcı Bilgileri'!A:C,3,FALSE))</f>
        <v/>
      </c>
      <c r="D261" s="23"/>
      <c r="E261" s="23"/>
      <c r="F261" s="23"/>
      <c r="G261" s="23"/>
      <c r="H261" s="23"/>
      <c r="I261" s="23"/>
      <c r="J261" s="23"/>
      <c r="K261" s="23"/>
      <c r="L261" s="23"/>
      <c r="M261" s="23"/>
      <c r="N261" s="23"/>
      <c r="O261" s="23"/>
      <c r="P261" s="23"/>
      <c r="Q261" s="23"/>
      <c r="R261" s="23"/>
      <c r="S261" s="23"/>
      <c r="T261" s="23"/>
      <c r="U261" s="23"/>
      <c r="V261" s="23"/>
      <c r="W261" s="23"/>
      <c r="X261" s="23"/>
      <c r="Y261" s="23"/>
      <c r="Z261" s="23"/>
      <c r="AA261" s="23"/>
      <c r="AB261" s="23"/>
      <c r="AC261" s="23"/>
      <c r="AD261" s="23"/>
      <c r="AE261" s="23"/>
      <c r="AF261" s="23"/>
      <c r="AG261" s="23"/>
      <c r="AH261" s="23"/>
      <c r="AI261" s="21" t="str">
        <f t="shared" si="46"/>
        <v/>
      </c>
      <c r="AJ261" s="21" t="str">
        <f t="shared" si="47"/>
        <v/>
      </c>
      <c r="AK261" s="21" t="str">
        <f t="shared" si="48"/>
        <v/>
      </c>
      <c r="AL261" s="21" t="str">
        <f t="shared" si="49"/>
        <v/>
      </c>
      <c r="AM261" s="21" t="str">
        <f>IFERROR(IF(B261="","",AJ261+AK261+VLOOKUP(B261,'Katılımcı Bilgileri'!B:F,5,FALSE)),0)</f>
        <v/>
      </c>
      <c r="AN261" s="21" t="str">
        <f>IFERROR(IF(B261="","",IF(AN260="","",COUNTIFS($D$12:$AH$12,1,D261:AH261,"&lt;&gt;")))+VLOOKUP(B261,'Katılımcı Bilgileri'!B:G,6,FALSE),"")</f>
        <v/>
      </c>
      <c r="AO261" s="21" t="str">
        <f t="shared" si="50"/>
        <v/>
      </c>
      <c r="AP261" s="21" t="str">
        <f t="shared" si="51"/>
        <v/>
      </c>
      <c r="AQ261" s="21" t="str">
        <f t="shared" si="52"/>
        <v/>
      </c>
      <c r="AR261" s="21" t="str">
        <f t="shared" si="53"/>
        <v/>
      </c>
      <c r="AS261" s="21" t="str">
        <f t="shared" si="54"/>
        <v/>
      </c>
      <c r="AT261" s="21" t="str">
        <f t="shared" si="55"/>
        <v/>
      </c>
      <c r="AU261" s="21" t="str">
        <f t="shared" si="56"/>
        <v/>
      </c>
      <c r="AV261" s="21" t="str">
        <f t="shared" si="57"/>
        <v/>
      </c>
      <c r="AW261" s="21" t="str">
        <f t="shared" si="58"/>
        <v/>
      </c>
    </row>
    <row r="262" spans="1:49" x14ac:dyDescent="0.25">
      <c r="A262" s="21">
        <v>249</v>
      </c>
      <c r="B262" s="22" t="str">
        <f>IFERROR(VLOOKUP(ROW()-13&amp;$V$8,'Katılımcı Bilgileri'!A:B,2,FALSE),"")</f>
        <v/>
      </c>
      <c r="C262" s="21" t="str">
        <f>IF(B262="","",VLOOKUP(A262&amp;$V$8,'Katılımcı Bilgileri'!A:C,3,FALSE))</f>
        <v/>
      </c>
      <c r="D262" s="23"/>
      <c r="E262" s="23"/>
      <c r="F262" s="23"/>
      <c r="G262" s="23"/>
      <c r="H262" s="23"/>
      <c r="I262" s="23"/>
      <c r="J262" s="23"/>
      <c r="K262" s="23"/>
      <c r="L262" s="23"/>
      <c r="M262" s="23"/>
      <c r="N262" s="23"/>
      <c r="O262" s="23"/>
      <c r="P262" s="23"/>
      <c r="Q262" s="23"/>
      <c r="R262" s="23"/>
      <c r="S262" s="23"/>
      <c r="T262" s="23"/>
      <c r="U262" s="23"/>
      <c r="V262" s="23"/>
      <c r="W262" s="23"/>
      <c r="X262" s="23"/>
      <c r="Y262" s="23"/>
      <c r="Z262" s="23"/>
      <c r="AA262" s="23"/>
      <c r="AB262" s="23"/>
      <c r="AC262" s="23"/>
      <c r="AD262" s="23"/>
      <c r="AE262" s="23"/>
      <c r="AF262" s="23"/>
      <c r="AG262" s="23"/>
      <c r="AH262" s="23"/>
      <c r="AI262" s="21" t="str">
        <f t="shared" si="46"/>
        <v/>
      </c>
      <c r="AJ262" s="21" t="str">
        <f t="shared" si="47"/>
        <v/>
      </c>
      <c r="AK262" s="21" t="str">
        <f t="shared" si="48"/>
        <v/>
      </c>
      <c r="AL262" s="21" t="str">
        <f t="shared" si="49"/>
        <v/>
      </c>
      <c r="AM262" s="21" t="str">
        <f>IFERROR(IF(B262="","",AJ262+AK262+VLOOKUP(B262,'Katılımcı Bilgileri'!B:F,5,FALSE)),0)</f>
        <v/>
      </c>
      <c r="AN262" s="21" t="str">
        <f>IFERROR(IF(B262="","",IF(AN261="","",COUNTIFS($D$12:$AH$12,1,D262:AH262,"&lt;&gt;")))+VLOOKUP(B262,'Katılımcı Bilgileri'!B:G,6,FALSE),"")</f>
        <v/>
      </c>
      <c r="AO262" s="21" t="str">
        <f t="shared" si="50"/>
        <v/>
      </c>
      <c r="AP262" s="21" t="str">
        <f t="shared" si="51"/>
        <v/>
      </c>
      <c r="AQ262" s="21" t="str">
        <f t="shared" si="52"/>
        <v/>
      </c>
      <c r="AR262" s="21" t="str">
        <f t="shared" si="53"/>
        <v/>
      </c>
      <c r="AS262" s="21" t="str">
        <f t="shared" si="54"/>
        <v/>
      </c>
      <c r="AT262" s="21" t="str">
        <f t="shared" si="55"/>
        <v/>
      </c>
      <c r="AU262" s="21" t="str">
        <f t="shared" si="56"/>
        <v/>
      </c>
      <c r="AV262" s="21" t="str">
        <f t="shared" si="57"/>
        <v/>
      </c>
      <c r="AW262" s="21" t="str">
        <f t="shared" si="58"/>
        <v/>
      </c>
    </row>
    <row r="263" spans="1:49" x14ac:dyDescent="0.25">
      <c r="A263" s="21">
        <v>250</v>
      </c>
      <c r="B263" s="22" t="str">
        <f>IFERROR(VLOOKUP(ROW()-13&amp;$V$8,'Katılımcı Bilgileri'!A:B,2,FALSE),"")</f>
        <v/>
      </c>
      <c r="C263" s="21" t="str">
        <f>IF(B263="","",VLOOKUP(A263&amp;$V$8,'Katılımcı Bilgileri'!A:C,3,FALSE))</f>
        <v/>
      </c>
      <c r="D263" s="23"/>
      <c r="E263" s="23"/>
      <c r="F263" s="23"/>
      <c r="G263" s="23"/>
      <c r="H263" s="23"/>
      <c r="I263" s="23"/>
      <c r="J263" s="23"/>
      <c r="K263" s="23"/>
      <c r="L263" s="23"/>
      <c r="M263" s="23"/>
      <c r="N263" s="23"/>
      <c r="O263" s="23"/>
      <c r="P263" s="23"/>
      <c r="Q263" s="23"/>
      <c r="R263" s="23"/>
      <c r="S263" s="23"/>
      <c r="T263" s="23"/>
      <c r="U263" s="23"/>
      <c r="V263" s="23"/>
      <c r="W263" s="23"/>
      <c r="X263" s="23"/>
      <c r="Y263" s="23"/>
      <c r="Z263" s="23"/>
      <c r="AA263" s="23"/>
      <c r="AB263" s="23"/>
      <c r="AC263" s="23"/>
      <c r="AD263" s="23"/>
      <c r="AE263" s="23"/>
      <c r="AF263" s="23"/>
      <c r="AG263" s="23"/>
      <c r="AH263" s="23"/>
      <c r="AI263" s="21" t="str">
        <f t="shared" si="46"/>
        <v/>
      </c>
      <c r="AJ263" s="21" t="str">
        <f t="shared" si="47"/>
        <v/>
      </c>
      <c r="AK263" s="21" t="str">
        <f t="shared" si="48"/>
        <v/>
      </c>
      <c r="AL263" s="21" t="str">
        <f t="shared" si="49"/>
        <v/>
      </c>
      <c r="AM263" s="21" t="str">
        <f>IFERROR(IF(B263="","",AJ263+AK263+VLOOKUP(B263,'Katılımcı Bilgileri'!B:F,5,FALSE)),0)</f>
        <v/>
      </c>
      <c r="AN263" s="21" t="str">
        <f>IFERROR(IF(B263="","",IF(AN262="","",COUNTIFS($D$12:$AH$12,1,D263:AH263,"&lt;&gt;")))+VLOOKUP(B263,'Katılımcı Bilgileri'!B:G,6,FALSE),"")</f>
        <v/>
      </c>
      <c r="AO263" s="21" t="str">
        <f t="shared" si="50"/>
        <v/>
      </c>
      <c r="AP263" s="21" t="str">
        <f t="shared" si="51"/>
        <v/>
      </c>
      <c r="AQ263" s="21" t="str">
        <f t="shared" si="52"/>
        <v/>
      </c>
      <c r="AR263" s="21" t="str">
        <f t="shared" si="53"/>
        <v/>
      </c>
      <c r="AS263" s="21" t="str">
        <f t="shared" si="54"/>
        <v/>
      </c>
      <c r="AT263" s="21" t="str">
        <f t="shared" si="55"/>
        <v/>
      </c>
      <c r="AU263" s="21" t="str">
        <f t="shared" si="56"/>
        <v/>
      </c>
      <c r="AV263" s="21" t="str">
        <f t="shared" si="57"/>
        <v/>
      </c>
      <c r="AW263" s="21" t="str">
        <f t="shared" si="58"/>
        <v/>
      </c>
    </row>
  </sheetData>
  <sheetProtection algorithmName="SHA-512" hashValue="fOAP6hYw2wpr/6qHlL9kqFofoF8rF0r+8Edy/UAa/He+S+Ft4eaLGMkTVDP0E3kmszVQsTtLOb38MkCIvWY7Hw==" saltValue="RYPSBPfIly0WOVz5P/dTog==" spinCount="100000" sheet="1" objects="1" scenarios="1"/>
  <mergeCells count="27">
    <mergeCell ref="C1:AH1"/>
    <mergeCell ref="N7:U7"/>
    <mergeCell ref="N8:U8"/>
    <mergeCell ref="C2:AH2"/>
    <mergeCell ref="C3:AH3"/>
    <mergeCell ref="A5:C5"/>
    <mergeCell ref="A6:C6"/>
    <mergeCell ref="A7:C7"/>
    <mergeCell ref="A8:C8"/>
    <mergeCell ref="D5:M5"/>
    <mergeCell ref="D6:M6"/>
    <mergeCell ref="D7:M7"/>
    <mergeCell ref="D8:M8"/>
    <mergeCell ref="A1:B3"/>
    <mergeCell ref="N5:U5"/>
    <mergeCell ref="N6:U6"/>
    <mergeCell ref="A11:C11"/>
    <mergeCell ref="A12:C12"/>
    <mergeCell ref="D10:AH10"/>
    <mergeCell ref="V7:AH7"/>
    <mergeCell ref="V8:AH8"/>
    <mergeCell ref="V5:AH5"/>
    <mergeCell ref="V6:AH6"/>
    <mergeCell ref="AT10:AW12"/>
    <mergeCell ref="AI10:AM12"/>
    <mergeCell ref="AN10:AR12"/>
    <mergeCell ref="AS10:AS12"/>
  </mergeCells>
  <conditionalFormatting sqref="A14:AW14 D15:AH255 AI15:AW263 A15:C263">
    <cfRule type="expression" dxfId="5" priority="9">
      <formula>$AW14="İZİN LİMİTİ DOLDU"</formula>
    </cfRule>
    <cfRule type="expression" dxfId="4" priority="29">
      <formula>$AV14="KİŞİNİN ÇIKIŞI VERİLMELİ"</formula>
    </cfRule>
    <cfRule type="expression" dxfId="3" priority="30">
      <formula>$AU14="VERİ GİRİŞİ YAPILMADI"</formula>
    </cfRule>
    <cfRule type="expression" dxfId="2" priority="32">
      <formula>$AT14="TC DAHA ÖNCEDEN GİRİLMİŞ"</formula>
    </cfRule>
    <cfRule type="expression" dxfId="1" priority="33">
      <formula>$AT14="HAFTA SAYILARINI KONTROL ET"</formula>
    </cfRule>
    <cfRule type="expression" dxfId="0" priority="34">
      <formula>$AT14="TC KİMLİK NO DÜZELT"</formula>
    </cfRule>
  </conditionalFormatting>
  <conditionalFormatting sqref="D256:AH263">
    <cfRule type="expression" dxfId="14" priority="1">
      <formula>$AW256="İZİN LİMİTİ DOLDU"</formula>
    </cfRule>
    <cfRule type="expression" dxfId="13" priority="4">
      <formula>$AV256="KİŞİNİN ÇIKIŞI VERİLMELİ"</formula>
    </cfRule>
    <cfRule type="expression" dxfId="12" priority="5">
      <formula>$AU256="VERİ GİRİŞİ YAPILMADI"</formula>
    </cfRule>
    <cfRule type="expression" dxfId="11" priority="6">
      <formula>$AT256="TC DAHA ÖNCEDEN GİRİLMİŞ"</formula>
    </cfRule>
    <cfRule type="expression" dxfId="10" priority="7">
      <formula>$AT256="HAFTA SAYILARINI KONTROL ET"</formula>
    </cfRule>
    <cfRule type="expression" dxfId="9" priority="8">
      <formula>$AT256="TC KİMLİK NO DÜZELT"</formula>
    </cfRule>
  </conditionalFormatting>
  <dataValidations count="2">
    <dataValidation type="list" allowBlank="1" showInputMessage="1" showErrorMessage="1" sqref="D6:M6" xr:uid="{0CED7BB8-944E-4B61-AF83-6B6DB7BC9EAB}">
      <formula1>"12087,12132"</formula1>
    </dataValidation>
    <dataValidation type="list" allowBlank="1" showInputMessage="1" showErrorMessage="1" sqref="D14:AH263" xr:uid="{A90415EB-A645-42DE-BDBC-E3F54426EA80}">
      <formula1>"X,İ,R,D"</formula1>
    </dataValidation>
  </dataValidations>
  <pageMargins left="0.70866141732283472" right="0.70866141732283472" top="0.74803149606299213" bottom="0.74803149606299213" header="0.31496062992125984" footer="0.31496062992125984"/>
  <pageSetup paperSize="9" scale="56" fitToHeight="0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9" id="{A322F4EA-9DA3-4210-951E-279F0F0DD26F}">
            <xm:f>AND(D$13='Katılımcı Bilgileri'!$Q$2,D$13&lt;&gt;"")+AND(D$13='Katılımcı Bilgileri'!$Q$3,D$13&lt;&gt;"")+AND(D$13='Katılımcı Bilgileri'!$Q$4,D$13&lt;&gt;"")+AND(D$13='Katılımcı Bilgileri'!$Q$5,D$13&lt;&gt;"")+AND(D$13='Katılımcı Bilgileri'!$Q$6,D$13&lt;&gt;"")+AND(D$13='Katılımcı Bilgileri'!$Q$7,D$13&lt;&gt;"")+AND(D$13='Katılımcı Bilgileri'!$Q$8,D$13&lt;&gt;"")+AND(D$13='Katılımcı Bilgileri'!$Q$9,D$13&lt;&gt;"")+AND(D$13='Katılımcı Bilgileri'!$Q$10,D$13&lt;&gt;"")+AND(D$13='Katılımcı Bilgileri'!$Q$11,D$13&lt;&gt;"")+AND(D$13='Katılımcı Bilgileri'!$Q$12,D$13&lt;&gt;"")+AND(D$13='Katılımcı Bilgileri'!$Q$13,D$13&lt;&gt;"")+AND(D$13='Katılımcı Bilgileri'!$Q$14,D$13&lt;&gt;"")&gt;0</xm:f>
            <x14:dxf>
              <font>
                <color theme="0" tint="-4.9989318521683403E-2"/>
              </font>
              <fill>
                <patternFill>
                  <bgColor theme="0" tint="-0.14996795556505021"/>
                </patternFill>
              </fill>
            </x14:dxf>
          </x14:cfRule>
          <xm:sqref>D11:AH12 AN11:AS12 D13:AV14 D15:AH255 AI15:AV263</xm:sqref>
        </x14:conditionalFormatting>
        <x14:conditionalFormatting xmlns:xm="http://schemas.microsoft.com/office/excel/2006/main">
          <x14:cfRule type="expression" priority="12" id="{7669379B-026E-4E01-B11E-E556BEED7C5F}">
            <xm:f>AND(AW$13='Katılımcı Bilgileri'!$Q$2,AW$13&lt;&gt;"")+AND(AW$13='Katılımcı Bilgileri'!$Q$3,AW$13&lt;&gt;"")+AND(AW$13='Katılımcı Bilgileri'!$Q$4,AW$13&lt;&gt;"")+AND(AW$13='Katılımcı Bilgileri'!$Q$5,AW$13&lt;&gt;"")+AND(AW$13='Katılımcı Bilgileri'!$Q$6,AW$13&lt;&gt;"")+AND(AW$13='Katılımcı Bilgileri'!$Q$7,AW$13&lt;&gt;"")+AND(AW$13='Katılımcı Bilgileri'!$Q$8,AW$13&lt;&gt;"")+AND(AW$13='Katılımcı Bilgileri'!$Q$9,AW$13&lt;&gt;"")+AND(AW$13='Katılımcı Bilgileri'!$Q$10,AW$13&lt;&gt;"")+AND(AW$13='Katılımcı Bilgileri'!$Q$11,AW$13&lt;&gt;"")+AND(AW$13='Katılımcı Bilgileri'!$Q$12,AW$13&lt;&gt;"")+AND(AW$13='Katılımcı Bilgileri'!$Q$13,AW$13&lt;&gt;"")+AND(AW$13='Katılımcı Bilgileri'!$Q$14,AW$13&lt;&gt;"")&gt;0</xm:f>
            <x14:dxf>
              <font>
                <color theme="0" tint="-4.9989318521683403E-2"/>
              </font>
              <fill>
                <patternFill>
                  <bgColor theme="0" tint="-0.14996795556505021"/>
                </patternFill>
              </fill>
            </x14:dxf>
          </x14:cfRule>
          <xm:sqref>AW13:AW263</xm:sqref>
        </x14:conditionalFormatting>
        <x14:conditionalFormatting xmlns:xm="http://schemas.microsoft.com/office/excel/2006/main">
          <x14:cfRule type="expression" priority="3" id="{A1FF33A3-CC6D-4A83-ACCA-F1FB4284AC0E}">
            <xm:f>AND(D$13='Katılımcı Bilgileri'!$Q$2,D$13&lt;&gt;"")+AND(D$13='Katılımcı Bilgileri'!$Q$3,D$13&lt;&gt;"")+AND(D$13='Katılımcı Bilgileri'!$Q$4,D$13&lt;&gt;"")+AND(D$13='Katılımcı Bilgileri'!$Q$5,D$13&lt;&gt;"")+AND(D$13='Katılımcı Bilgileri'!$Q$6,D$13&lt;&gt;"")+AND(D$13='Katılımcı Bilgileri'!$Q$7,D$13&lt;&gt;"")+AND(D$13='Katılımcı Bilgileri'!$Q$8,D$13&lt;&gt;"")+AND(D$13='Katılımcı Bilgileri'!$Q$9,D$13&lt;&gt;"")+AND(D$13='Katılımcı Bilgileri'!$Q$10,D$13&lt;&gt;"")+AND(D$13='Katılımcı Bilgileri'!$Q$11,D$13&lt;&gt;"")+AND(D$13='Katılımcı Bilgileri'!$Q$12,D$13&lt;&gt;"")+AND(D$13='Katılımcı Bilgileri'!$Q$13,D$13&lt;&gt;"")+AND(D$13='Katılımcı Bilgileri'!$Q$14,D$13&lt;&gt;"")&gt;0</xm:f>
            <x14:dxf>
              <font>
                <color theme="0" tint="-4.9989318521683403E-2"/>
              </font>
              <fill>
                <patternFill>
                  <bgColor theme="0" tint="-0.14996795556505021"/>
                </patternFill>
              </fill>
            </x14:dxf>
          </x14:cfRule>
          <xm:sqref>D256:AH263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3388A82F-2C7A-402B-9A1A-300807AA550D}">
          <x14:formula1>
            <xm:f>'Katılımcı Bilgileri'!$I$2:$I$70</xm:f>
          </x14:formula1>
          <xm:sqref>V8:AG8</xm:sqref>
        </x14:dataValidation>
        <x14:dataValidation type="list" allowBlank="1" showInputMessage="1" showErrorMessage="1" xr:uid="{8D2499B5-1979-4CBF-8561-E98E19296C7D}">
          <x14:formula1>
            <xm:f>'Katılımcı Bilgileri'!$K$2:$K$13</xm:f>
          </x14:formula1>
          <xm:sqref>V5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5FEA50-D06F-48FE-91C7-5BC8F2FA0E2D}">
  <dimension ref="A1:R1850"/>
  <sheetViews>
    <sheetView topLeftCell="A1287" workbookViewId="0">
      <selection activeCell="C1305" sqref="C1305"/>
    </sheetView>
  </sheetViews>
  <sheetFormatPr defaultRowHeight="15" x14ac:dyDescent="0.25"/>
  <cols>
    <col min="1" max="1" width="12" bestFit="1" customWidth="1"/>
    <col min="2" max="2" width="13.7109375" bestFit="1" customWidth="1"/>
    <col min="3" max="3" width="29.7109375" bestFit="1" customWidth="1"/>
    <col min="5" max="5" width="77.140625" bestFit="1" customWidth="1"/>
    <col min="6" max="6" width="13.28515625" bestFit="1" customWidth="1"/>
    <col min="8" max="8" width="12.42578125" bestFit="1" customWidth="1"/>
    <col min="9" max="9" width="77.140625" bestFit="1" customWidth="1"/>
    <col min="10" max="10" width="13.140625" bestFit="1" customWidth="1"/>
    <col min="14" max="15" width="10.140625" bestFit="1" customWidth="1"/>
    <col min="17" max="17" width="13.28515625" bestFit="1" customWidth="1"/>
  </cols>
  <sheetData>
    <row r="1" spans="1:18" x14ac:dyDescent="0.25">
      <c r="A1" s="2" t="s">
        <v>100</v>
      </c>
      <c r="B1" s="2" t="s">
        <v>17</v>
      </c>
      <c r="C1" s="2" t="s">
        <v>18</v>
      </c>
      <c r="D1" s="2" t="s">
        <v>19</v>
      </c>
      <c r="E1" s="2" t="s">
        <v>99</v>
      </c>
      <c r="F1" s="2" t="s">
        <v>104</v>
      </c>
      <c r="G1" s="2" t="s">
        <v>107</v>
      </c>
      <c r="H1" s="2" t="s">
        <v>3013</v>
      </c>
      <c r="I1" s="2" t="s">
        <v>109</v>
      </c>
      <c r="J1" s="2" t="s">
        <v>73</v>
      </c>
      <c r="K1" s="2" t="s">
        <v>56</v>
      </c>
      <c r="L1" s="2" t="s">
        <v>70</v>
      </c>
      <c r="M1" s="2" t="s">
        <v>69</v>
      </c>
      <c r="N1" s="2" t="s">
        <v>71</v>
      </c>
      <c r="O1" s="2" t="s">
        <v>72</v>
      </c>
      <c r="Q1" s="2" t="s">
        <v>83</v>
      </c>
    </row>
    <row r="2" spans="1:18" x14ac:dyDescent="0.25">
      <c r="A2" t="str">
        <f>COUNTIF($E$2:E2,E2)&amp;E2</f>
        <v>1AdımODTÜ (Rektörlüğe Bağlı Birim)</v>
      </c>
      <c r="B2" t="s">
        <v>1993</v>
      </c>
      <c r="C2" t="s">
        <v>147</v>
      </c>
      <c r="D2" t="s">
        <v>1991</v>
      </c>
      <c r="E2" t="s">
        <v>110</v>
      </c>
      <c r="F2">
        <v>0</v>
      </c>
      <c r="G2">
        <v>0</v>
      </c>
      <c r="H2">
        <v>1927565</v>
      </c>
      <c r="I2" t="s">
        <v>110</v>
      </c>
      <c r="J2" t="str">
        <f>K2&amp;" "&amp;L2</f>
        <v>Ocak 2026</v>
      </c>
      <c r="K2" t="s">
        <v>57</v>
      </c>
      <c r="L2">
        <v>2026</v>
      </c>
      <c r="M2" s="3" t="s">
        <v>90</v>
      </c>
      <c r="N2" s="1" t="str">
        <f>1&amp;"."&amp;M2&amp;"."&amp;L2</f>
        <v>1.01.2026</v>
      </c>
      <c r="O2" s="1">
        <f>EOMONTH(N2,0)</f>
        <v>46053</v>
      </c>
      <c r="P2" s="1"/>
      <c r="Q2" s="1">
        <v>46023</v>
      </c>
      <c r="R2" t="s">
        <v>84</v>
      </c>
    </row>
    <row r="3" spans="1:18" x14ac:dyDescent="0.25">
      <c r="A3" t="str">
        <f>COUNTIF($E$2:E3,E3)&amp;E3</f>
        <v xml:space="preserve">1Bilgi İşlem Daire Başkanlığı </v>
      </c>
      <c r="B3" t="s">
        <v>1994</v>
      </c>
      <c r="C3" t="s">
        <v>148</v>
      </c>
      <c r="D3" t="s">
        <v>1992</v>
      </c>
      <c r="E3" t="s">
        <v>22</v>
      </c>
      <c r="F3">
        <v>0</v>
      </c>
      <c r="G3">
        <v>0</v>
      </c>
      <c r="H3">
        <v>1929439</v>
      </c>
      <c r="I3" t="s">
        <v>20</v>
      </c>
      <c r="J3" t="str">
        <f t="shared" ref="J3:J13" si="0">K3&amp;" "&amp;L3</f>
        <v>Şubat 2026</v>
      </c>
      <c r="K3" t="s">
        <v>58</v>
      </c>
      <c r="L3">
        <v>2026</v>
      </c>
      <c r="M3" s="3" t="s">
        <v>91</v>
      </c>
      <c r="N3" s="1" t="str">
        <f t="shared" ref="N3:N13" si="1">1&amp;"."&amp;M3&amp;"."&amp;L3</f>
        <v>1.02.2026</v>
      </c>
      <c r="O3" s="1">
        <f t="shared" ref="O3:O13" si="2">EOMONTH(N3,0)</f>
        <v>46081</v>
      </c>
      <c r="P3" s="1"/>
      <c r="Q3" s="1">
        <v>46100</v>
      </c>
      <c r="R3" t="s">
        <v>85</v>
      </c>
    </row>
    <row r="4" spans="1:18" x14ac:dyDescent="0.25">
      <c r="A4" t="str">
        <f>COUNTIF($E$2:E4,E4)&amp;E4</f>
        <v>2AdımODTÜ (Rektörlüğe Bağlı Birim)</v>
      </c>
      <c r="B4" t="s">
        <v>1995</v>
      </c>
      <c r="C4" t="s">
        <v>149</v>
      </c>
      <c r="D4" t="s">
        <v>1991</v>
      </c>
      <c r="E4" t="s">
        <v>110</v>
      </c>
      <c r="F4">
        <v>0</v>
      </c>
      <c r="G4">
        <v>0</v>
      </c>
      <c r="H4">
        <v>2009108</v>
      </c>
      <c r="I4" t="s">
        <v>21</v>
      </c>
      <c r="J4" t="str">
        <f t="shared" si="0"/>
        <v>Mart 2026</v>
      </c>
      <c r="K4" t="s">
        <v>59</v>
      </c>
      <c r="L4">
        <v>2026</v>
      </c>
      <c r="M4" s="3" t="s">
        <v>92</v>
      </c>
      <c r="N4" s="1" t="str">
        <f t="shared" si="1"/>
        <v>1.03.2026</v>
      </c>
      <c r="O4" s="1">
        <f t="shared" si="2"/>
        <v>46112</v>
      </c>
      <c r="P4" s="1"/>
      <c r="Q4" s="1">
        <v>46101</v>
      </c>
      <c r="R4" t="s">
        <v>85</v>
      </c>
    </row>
    <row r="5" spans="1:18" x14ac:dyDescent="0.25">
      <c r="A5" t="str">
        <f>COUNTIF($E$2:E5,E5)&amp;E5</f>
        <v>1ÖGEM-Öğrenme ve Öğretmeyi Geliştime Uygulama ve Araştırma Merkezi</v>
      </c>
      <c r="B5" t="s">
        <v>1996</v>
      </c>
      <c r="C5" t="s">
        <v>150</v>
      </c>
      <c r="D5" t="s">
        <v>1991</v>
      </c>
      <c r="E5" t="s">
        <v>111</v>
      </c>
      <c r="F5">
        <v>0</v>
      </c>
      <c r="G5">
        <v>0</v>
      </c>
      <c r="H5">
        <v>2034429</v>
      </c>
      <c r="I5" t="s">
        <v>22</v>
      </c>
      <c r="J5" t="str">
        <f t="shared" si="0"/>
        <v>Nisan 2026</v>
      </c>
      <c r="K5" t="s">
        <v>60</v>
      </c>
      <c r="L5">
        <v>2026</v>
      </c>
      <c r="M5" s="3" t="s">
        <v>93</v>
      </c>
      <c r="N5" s="1" t="str">
        <f t="shared" si="1"/>
        <v>1.04.2026</v>
      </c>
      <c r="O5" s="1">
        <f t="shared" si="2"/>
        <v>46142</v>
      </c>
      <c r="P5" s="1"/>
      <c r="Q5" s="1">
        <v>46102</v>
      </c>
      <c r="R5" t="s">
        <v>85</v>
      </c>
    </row>
    <row r="6" spans="1:18" x14ac:dyDescent="0.25">
      <c r="A6" t="str">
        <f>COUNTIF($E$2:E6,E6)&amp;E6</f>
        <v>1AYNA Klinik Psikoloji Destek Ünitesi</v>
      </c>
      <c r="B6" t="s">
        <v>1997</v>
      </c>
      <c r="C6" t="s">
        <v>151</v>
      </c>
      <c r="D6" t="s">
        <v>1991</v>
      </c>
      <c r="E6" t="s">
        <v>21</v>
      </c>
      <c r="F6">
        <v>0</v>
      </c>
      <c r="G6">
        <v>0</v>
      </c>
      <c r="H6">
        <v>2072783</v>
      </c>
      <c r="I6" t="s">
        <v>115</v>
      </c>
      <c r="J6" t="str">
        <f t="shared" si="0"/>
        <v>Mayıs 2026</v>
      </c>
      <c r="K6" t="s">
        <v>61</v>
      </c>
      <c r="L6">
        <v>2026</v>
      </c>
      <c r="M6" s="3" t="s">
        <v>94</v>
      </c>
      <c r="N6" s="1" t="str">
        <f t="shared" si="1"/>
        <v>1.05.2026</v>
      </c>
      <c r="O6" s="1">
        <f t="shared" si="2"/>
        <v>46173</v>
      </c>
      <c r="P6" s="1"/>
      <c r="Q6" s="1">
        <v>46103</v>
      </c>
      <c r="R6" t="s">
        <v>85</v>
      </c>
    </row>
    <row r="7" spans="1:18" x14ac:dyDescent="0.25">
      <c r="A7" t="str">
        <f>COUNTIF($E$2:E7,E7)&amp;E7</f>
        <v>1ODTÜ Uzay ve Hızlandırıcı Teknolojiler Uygulama ve Araştırma Merkezi (İVME-R)</v>
      </c>
      <c r="B7" t="s">
        <v>1998</v>
      </c>
      <c r="C7" t="s">
        <v>152</v>
      </c>
      <c r="D7" t="s">
        <v>1991</v>
      </c>
      <c r="E7" t="s">
        <v>112</v>
      </c>
      <c r="F7">
        <v>0</v>
      </c>
      <c r="G7">
        <v>0</v>
      </c>
      <c r="H7">
        <v>2076040</v>
      </c>
      <c r="I7" t="s">
        <v>114</v>
      </c>
      <c r="J7" t="str">
        <f t="shared" si="0"/>
        <v>Haziran 2026</v>
      </c>
      <c r="K7" t="s">
        <v>62</v>
      </c>
      <c r="L7">
        <v>2026</v>
      </c>
      <c r="M7" s="3" t="s">
        <v>95</v>
      </c>
      <c r="N7" s="1" t="str">
        <f t="shared" si="1"/>
        <v>1.06.2026</v>
      </c>
      <c r="O7" s="1">
        <f t="shared" si="2"/>
        <v>46203</v>
      </c>
      <c r="P7" s="1"/>
      <c r="Q7" s="1">
        <v>46135</v>
      </c>
      <c r="R7" t="s">
        <v>87</v>
      </c>
    </row>
    <row r="8" spans="1:18" x14ac:dyDescent="0.25">
      <c r="A8" t="str">
        <f>COUNTIF($E$2:E8,E8)&amp;E8</f>
        <v>2AYNA Klinik Psikoloji Destek Ünitesi</v>
      </c>
      <c r="B8" t="s">
        <v>1999</v>
      </c>
      <c r="C8" t="s">
        <v>153</v>
      </c>
      <c r="D8" t="s">
        <v>1991</v>
      </c>
      <c r="E8" t="s">
        <v>21</v>
      </c>
      <c r="F8">
        <v>0</v>
      </c>
      <c r="G8">
        <v>0</v>
      </c>
      <c r="H8">
        <v>2088433</v>
      </c>
      <c r="I8" t="s">
        <v>23</v>
      </c>
      <c r="J8" t="str">
        <f t="shared" si="0"/>
        <v>Temmuz 2026</v>
      </c>
      <c r="K8" t="s">
        <v>63</v>
      </c>
      <c r="L8">
        <v>2026</v>
      </c>
      <c r="M8" s="3" t="s">
        <v>96</v>
      </c>
      <c r="N8" s="1" t="str">
        <f t="shared" si="1"/>
        <v>1.07.2026</v>
      </c>
      <c r="O8" s="1">
        <f t="shared" si="2"/>
        <v>46234</v>
      </c>
      <c r="P8" s="1"/>
      <c r="Q8" s="1">
        <v>46143</v>
      </c>
      <c r="R8" t="s">
        <v>86</v>
      </c>
    </row>
    <row r="9" spans="1:18" x14ac:dyDescent="0.25">
      <c r="A9" t="str">
        <f>COUNTIF($E$2:E9,E9)&amp;E9</f>
        <v>1ODTÜ KPM - Kariyer Planlama Uygulama ve Araştırma Merkezi (Rektörlüğe Bağlı Birim)</v>
      </c>
      <c r="B9" t="s">
        <v>2000</v>
      </c>
      <c r="C9" t="s">
        <v>154</v>
      </c>
      <c r="D9" t="s">
        <v>1992</v>
      </c>
      <c r="E9" t="s">
        <v>113</v>
      </c>
      <c r="F9">
        <v>0</v>
      </c>
      <c r="G9">
        <v>0</v>
      </c>
      <c r="H9">
        <v>2214336</v>
      </c>
      <c r="I9" t="s">
        <v>24</v>
      </c>
      <c r="J9" t="str">
        <f t="shared" si="0"/>
        <v>Ağustos 2026</v>
      </c>
      <c r="K9" t="s">
        <v>64</v>
      </c>
      <c r="L9">
        <v>2026</v>
      </c>
      <c r="M9" s="3" t="s">
        <v>97</v>
      </c>
      <c r="N9" s="1" t="str">
        <f t="shared" si="1"/>
        <v>1.08.2026</v>
      </c>
      <c r="O9" s="1">
        <f t="shared" si="2"/>
        <v>46265</v>
      </c>
      <c r="P9" s="1"/>
      <c r="Q9" s="1">
        <v>46161</v>
      </c>
      <c r="R9" t="s">
        <v>88</v>
      </c>
    </row>
    <row r="10" spans="1:18" x14ac:dyDescent="0.25">
      <c r="A10" t="str">
        <f>COUNTIF($E$2:E10,E10)&amp;E10</f>
        <v>1Teknokent Proje Yönetim ve Danışmanlık Ofisi / TEKNOKENT Teknoloji Transfer Ofisi</v>
      </c>
      <c r="B10" t="s">
        <v>2001</v>
      </c>
      <c r="C10" t="s">
        <v>155</v>
      </c>
      <c r="D10" t="s">
        <v>1992</v>
      </c>
      <c r="E10" t="s">
        <v>51</v>
      </c>
      <c r="F10">
        <v>0</v>
      </c>
      <c r="G10">
        <v>0</v>
      </c>
      <c r="H10">
        <v>2224715</v>
      </c>
      <c r="I10" t="s">
        <v>119</v>
      </c>
      <c r="J10" t="str">
        <f t="shared" si="0"/>
        <v>Eylül 2026</v>
      </c>
      <c r="K10" t="s">
        <v>65</v>
      </c>
      <c r="L10">
        <v>2026</v>
      </c>
      <c r="M10" s="3" t="s">
        <v>98</v>
      </c>
      <c r="N10" s="1" t="str">
        <f t="shared" si="1"/>
        <v>1.09.2026</v>
      </c>
      <c r="O10" s="1">
        <f t="shared" si="2"/>
        <v>46295</v>
      </c>
      <c r="P10" s="1"/>
      <c r="Q10" s="1">
        <v>46168</v>
      </c>
      <c r="R10" t="s">
        <v>89</v>
      </c>
    </row>
    <row r="11" spans="1:18" x14ac:dyDescent="0.25">
      <c r="A11" t="str">
        <f>COUNTIF($E$2:E11,E11)&amp;E11</f>
        <v>1TAÇDAM - Tarihsel Çevre Değerlerini Araş. ve Uyg. Mrk.</v>
      </c>
      <c r="B11" t="s">
        <v>2002</v>
      </c>
      <c r="C11" t="s">
        <v>156</v>
      </c>
      <c r="D11" t="s">
        <v>1991</v>
      </c>
      <c r="E11" t="s">
        <v>49</v>
      </c>
      <c r="F11">
        <v>0</v>
      </c>
      <c r="G11">
        <v>0</v>
      </c>
      <c r="H11">
        <v>2241164</v>
      </c>
      <c r="I11" t="s">
        <v>121</v>
      </c>
      <c r="J11" t="str">
        <f t="shared" si="0"/>
        <v>Ekim 2026</v>
      </c>
      <c r="K11" t="s">
        <v>66</v>
      </c>
      <c r="L11">
        <v>2026</v>
      </c>
      <c r="M11">
        <v>10</v>
      </c>
      <c r="N11" s="1" t="str">
        <f t="shared" si="1"/>
        <v>1.10.2026</v>
      </c>
      <c r="O11" s="1">
        <f t="shared" si="2"/>
        <v>46326</v>
      </c>
      <c r="P11" s="1"/>
      <c r="Q11" s="1">
        <v>46169</v>
      </c>
      <c r="R11" t="s">
        <v>89</v>
      </c>
    </row>
    <row r="12" spans="1:18" x14ac:dyDescent="0.25">
      <c r="A12" t="str">
        <f>COUNTIF($E$2:E12,E12)&amp;E12</f>
        <v>1Bilim ve Teknoloji Politikaları Araştırma Merkezi</v>
      </c>
      <c r="B12" t="s">
        <v>2003</v>
      </c>
      <c r="C12" t="s">
        <v>157</v>
      </c>
      <c r="D12" t="s">
        <v>1991</v>
      </c>
      <c r="E12" t="s">
        <v>114</v>
      </c>
      <c r="F12">
        <v>0</v>
      </c>
      <c r="G12">
        <v>0</v>
      </c>
      <c r="H12">
        <v>2258432</v>
      </c>
      <c r="I12" t="s">
        <v>25</v>
      </c>
      <c r="J12" t="str">
        <f t="shared" si="0"/>
        <v>Kasım 2025</v>
      </c>
      <c r="K12" t="s">
        <v>67</v>
      </c>
      <c r="L12">
        <v>2025</v>
      </c>
      <c r="M12">
        <v>11</v>
      </c>
      <c r="N12" s="1" t="str">
        <f t="shared" si="1"/>
        <v>1.11.2025</v>
      </c>
      <c r="O12" s="1">
        <f t="shared" si="2"/>
        <v>45991</v>
      </c>
      <c r="P12" s="1"/>
      <c r="Q12" s="1">
        <v>46170</v>
      </c>
      <c r="R12" t="s">
        <v>89</v>
      </c>
    </row>
    <row r="13" spans="1:18" x14ac:dyDescent="0.25">
      <c r="A13" t="str">
        <f>COUNTIF($E$2:E13,E13)&amp;E13</f>
        <v>2ODTÜ Uzay ve Hızlandırıcı Teknolojiler Uygulama ve Araştırma Merkezi (İVME-R)</v>
      </c>
      <c r="B13" t="s">
        <v>2004</v>
      </c>
      <c r="C13" t="s">
        <v>158</v>
      </c>
      <c r="D13" t="s">
        <v>1991</v>
      </c>
      <c r="E13" t="s">
        <v>112</v>
      </c>
      <c r="F13">
        <v>0</v>
      </c>
      <c r="G13">
        <v>0</v>
      </c>
      <c r="H13">
        <v>2285112</v>
      </c>
      <c r="I13" t="s">
        <v>26</v>
      </c>
      <c r="J13" t="str">
        <f t="shared" si="0"/>
        <v>Aralık 2025</v>
      </c>
      <c r="K13" t="s">
        <v>68</v>
      </c>
      <c r="L13">
        <v>2025</v>
      </c>
      <c r="M13">
        <v>12</v>
      </c>
      <c r="N13" s="1" t="str">
        <f t="shared" si="1"/>
        <v>1.12.2025</v>
      </c>
      <c r="O13" s="1">
        <f t="shared" si="2"/>
        <v>46022</v>
      </c>
      <c r="P13" s="1"/>
      <c r="Q13" s="1">
        <v>46171</v>
      </c>
      <c r="R13" t="s">
        <v>89</v>
      </c>
    </row>
    <row r="14" spans="1:18" x14ac:dyDescent="0.25">
      <c r="A14" t="str">
        <f>COUNTIF($E$2:E14,E14)&amp;E14</f>
        <v>3ODTÜ Uzay ve Hızlandırıcı Teknolojiler Uygulama ve Araştırma Merkezi (İVME-R)</v>
      </c>
      <c r="B14" t="s">
        <v>2005</v>
      </c>
      <c r="C14" t="s">
        <v>159</v>
      </c>
      <c r="D14" t="s">
        <v>1991</v>
      </c>
      <c r="E14" t="s">
        <v>112</v>
      </c>
      <c r="F14">
        <v>0</v>
      </c>
      <c r="G14">
        <v>0</v>
      </c>
      <c r="H14">
        <v>2287498</v>
      </c>
      <c r="I14" t="s">
        <v>120</v>
      </c>
      <c r="N14" s="1"/>
      <c r="O14" s="1"/>
      <c r="P14" s="1"/>
      <c r="Q14" s="1">
        <v>46172</v>
      </c>
      <c r="R14" t="s">
        <v>89</v>
      </c>
    </row>
    <row r="15" spans="1:18" x14ac:dyDescent="0.25">
      <c r="A15" t="str">
        <f>COUNTIF($E$2:E15,E15)&amp;E15</f>
        <v>2ODTÜ KPM - Kariyer Planlama Uygulama ve Araştırma Merkezi (Rektörlüğe Bağlı Birim)</v>
      </c>
      <c r="B15" t="s">
        <v>2006</v>
      </c>
      <c r="C15" t="s">
        <v>160</v>
      </c>
      <c r="D15" t="s">
        <v>1992</v>
      </c>
      <c r="E15" t="s">
        <v>113</v>
      </c>
      <c r="F15">
        <v>0</v>
      </c>
      <c r="G15">
        <v>0</v>
      </c>
      <c r="H15">
        <v>2288389</v>
      </c>
      <c r="I15" t="s">
        <v>27</v>
      </c>
      <c r="Q15" s="1"/>
    </row>
    <row r="16" spans="1:18" x14ac:dyDescent="0.25">
      <c r="A16" t="str">
        <f>COUNTIF($E$2:E16,E16)&amp;E16</f>
        <v>2Bilim ve Teknoloji Politikaları Araştırma Merkezi</v>
      </c>
      <c r="B16" t="s">
        <v>2007</v>
      </c>
      <c r="C16" t="s">
        <v>161</v>
      </c>
      <c r="D16" t="s">
        <v>1991</v>
      </c>
      <c r="E16" t="s">
        <v>114</v>
      </c>
      <c r="F16">
        <v>0</v>
      </c>
      <c r="G16">
        <v>0</v>
      </c>
      <c r="H16">
        <v>2289700</v>
      </c>
      <c r="I16" t="s">
        <v>28</v>
      </c>
    </row>
    <row r="17" spans="1:9" x14ac:dyDescent="0.25">
      <c r="A17" t="str">
        <f>COUNTIF($E$2:E17,E17)&amp;E17</f>
        <v>1Bilim İletişim Grubu(Ofisi) (Rektörlüğe Bağlı Birim)</v>
      </c>
      <c r="B17" t="s">
        <v>2008</v>
      </c>
      <c r="C17" t="s">
        <v>162</v>
      </c>
      <c r="D17" t="s">
        <v>1992</v>
      </c>
      <c r="E17" t="s">
        <v>115</v>
      </c>
      <c r="F17">
        <v>0</v>
      </c>
      <c r="G17">
        <v>0</v>
      </c>
      <c r="H17">
        <v>2290948</v>
      </c>
      <c r="I17" t="s">
        <v>118</v>
      </c>
    </row>
    <row r="18" spans="1:9" x14ac:dyDescent="0.25">
      <c r="A18" t="str">
        <f>COUNTIF($E$2:E18,E18)&amp;E18</f>
        <v>1Sosyal Bilimler Enstitüsü Müdürlüğü</v>
      </c>
      <c r="B18" t="s">
        <v>2009</v>
      </c>
      <c r="C18" t="s">
        <v>163</v>
      </c>
      <c r="D18" t="s">
        <v>1991</v>
      </c>
      <c r="E18" t="s">
        <v>116</v>
      </c>
      <c r="F18">
        <v>0</v>
      </c>
      <c r="G18">
        <v>0</v>
      </c>
      <c r="H18">
        <v>2291532</v>
      </c>
      <c r="I18" t="s">
        <v>29</v>
      </c>
    </row>
    <row r="19" spans="1:9" x14ac:dyDescent="0.25">
      <c r="A19" t="str">
        <f>COUNTIF($E$2:E19,E19)&amp;E19</f>
        <v>3ODTÜ KPM - Kariyer Planlama Uygulama ve Araştırma Merkezi (Rektörlüğe Bağlı Birim)</v>
      </c>
      <c r="B19" t="s">
        <v>2010</v>
      </c>
      <c r="C19" t="s">
        <v>164</v>
      </c>
      <c r="D19" t="s">
        <v>1992</v>
      </c>
      <c r="E19" t="s">
        <v>113</v>
      </c>
      <c r="F19">
        <v>0</v>
      </c>
      <c r="G19">
        <v>0</v>
      </c>
      <c r="H19">
        <v>2292134</v>
      </c>
      <c r="I19" t="s">
        <v>30</v>
      </c>
    </row>
    <row r="20" spans="1:9" x14ac:dyDescent="0.25">
      <c r="A20" t="str">
        <f>COUNTIF($E$2:E20,E20)&amp;E20</f>
        <v>1Öğrenci Dekanlığı</v>
      </c>
      <c r="B20" t="s">
        <v>2011</v>
      </c>
      <c r="C20" t="s">
        <v>165</v>
      </c>
      <c r="D20" t="s">
        <v>1992</v>
      </c>
      <c r="E20" t="s">
        <v>117</v>
      </c>
      <c r="F20">
        <v>0</v>
      </c>
      <c r="G20">
        <v>0</v>
      </c>
      <c r="H20">
        <v>2295087</v>
      </c>
      <c r="I20" t="s">
        <v>132</v>
      </c>
    </row>
    <row r="21" spans="1:9" x14ac:dyDescent="0.25">
      <c r="A21" t="str">
        <f>COUNTIF($E$2:E21,E21)&amp;E21</f>
        <v>1Mühendislik Fakültesi</v>
      </c>
      <c r="B21" t="s">
        <v>2012</v>
      </c>
      <c r="C21" t="s">
        <v>166</v>
      </c>
      <c r="D21" t="s">
        <v>1991</v>
      </c>
      <c r="E21" t="s">
        <v>40</v>
      </c>
      <c r="F21">
        <v>0</v>
      </c>
      <c r="G21">
        <v>0</v>
      </c>
      <c r="H21">
        <v>2297091</v>
      </c>
      <c r="I21" t="s">
        <v>31</v>
      </c>
    </row>
    <row r="22" spans="1:9" x14ac:dyDescent="0.25">
      <c r="A22" t="str">
        <f>COUNTIF($E$2:E22,E22)&amp;E22</f>
        <v>1BİLTEMM - Bilim Teknoloji Mühendislik ve Matematik Eğitimi Uyg. ve Araş. Mrk.</v>
      </c>
      <c r="B22" t="s">
        <v>2013</v>
      </c>
      <c r="C22" t="s">
        <v>167</v>
      </c>
      <c r="D22" t="s">
        <v>1991</v>
      </c>
      <c r="E22" t="s">
        <v>24</v>
      </c>
      <c r="F22">
        <v>0</v>
      </c>
      <c r="G22">
        <v>0</v>
      </c>
      <c r="H22">
        <v>2297711</v>
      </c>
      <c r="I22" t="s">
        <v>32</v>
      </c>
    </row>
    <row r="23" spans="1:9" x14ac:dyDescent="0.25">
      <c r="A23" t="str">
        <f>COUNTIF($E$2:E23,E23)&amp;E23</f>
        <v>2Mühendislik Fakültesi</v>
      </c>
      <c r="B23" t="s">
        <v>2014</v>
      </c>
      <c r="C23" t="s">
        <v>168</v>
      </c>
      <c r="D23" t="s">
        <v>1991</v>
      </c>
      <c r="E23" t="s">
        <v>40</v>
      </c>
      <c r="F23">
        <v>0</v>
      </c>
      <c r="G23">
        <v>0</v>
      </c>
      <c r="H23">
        <v>2303600</v>
      </c>
      <c r="I23" t="s">
        <v>134</v>
      </c>
    </row>
    <row r="24" spans="1:9" x14ac:dyDescent="0.25">
      <c r="A24" t="str">
        <f>COUNTIF($E$2:E24,E24)&amp;E24</f>
        <v>1Enformatik Enstitüsü Müdürlüğü</v>
      </c>
      <c r="B24" t="s">
        <v>2015</v>
      </c>
      <c r="C24" t="s">
        <v>169</v>
      </c>
      <c r="D24" t="s">
        <v>1991</v>
      </c>
      <c r="E24" t="s">
        <v>118</v>
      </c>
      <c r="F24">
        <v>0</v>
      </c>
      <c r="G24">
        <v>0</v>
      </c>
      <c r="H24">
        <v>2310183</v>
      </c>
      <c r="I24" t="s">
        <v>131</v>
      </c>
    </row>
    <row r="25" spans="1:9" x14ac:dyDescent="0.25">
      <c r="A25" t="str">
        <f>COUNTIF($E$2:E25,E25)&amp;E25</f>
        <v>2BİLTEMM - Bilim Teknoloji Mühendislik ve Matematik Eğitimi Uyg. ve Araş. Mrk.</v>
      </c>
      <c r="B25" t="s">
        <v>2016</v>
      </c>
      <c r="C25" t="s">
        <v>170</v>
      </c>
      <c r="D25" t="s">
        <v>1991</v>
      </c>
      <c r="E25" t="s">
        <v>24</v>
      </c>
      <c r="F25">
        <v>0</v>
      </c>
      <c r="G25">
        <v>0</v>
      </c>
      <c r="H25">
        <v>2332757</v>
      </c>
      <c r="I25" t="s">
        <v>138</v>
      </c>
    </row>
    <row r="26" spans="1:9" x14ac:dyDescent="0.25">
      <c r="A26" t="str">
        <f>COUNTIF($E$2:E26,E26)&amp;E26</f>
        <v>1Fen-Edebiyat Fakültesi</v>
      </c>
      <c r="B26" t="s">
        <v>2017</v>
      </c>
      <c r="C26" t="s">
        <v>171</v>
      </c>
      <c r="D26" t="s">
        <v>1991</v>
      </c>
      <c r="E26" t="s">
        <v>31</v>
      </c>
      <c r="F26">
        <v>0</v>
      </c>
      <c r="G26">
        <v>0</v>
      </c>
      <c r="H26">
        <v>2347334</v>
      </c>
      <c r="I26" t="s">
        <v>124</v>
      </c>
    </row>
    <row r="27" spans="1:9" x14ac:dyDescent="0.25">
      <c r="A27" t="str">
        <f>COUNTIF($E$2:E27,E27)&amp;E27</f>
        <v>3Mühendislik Fakültesi</v>
      </c>
      <c r="B27" t="s">
        <v>2018</v>
      </c>
      <c r="C27" t="s">
        <v>172</v>
      </c>
      <c r="D27" t="s">
        <v>1991</v>
      </c>
      <c r="E27" t="s">
        <v>40</v>
      </c>
      <c r="F27">
        <v>0</v>
      </c>
      <c r="G27">
        <v>0</v>
      </c>
      <c r="H27">
        <v>2349041</v>
      </c>
      <c r="I27" t="s">
        <v>137</v>
      </c>
    </row>
    <row r="28" spans="1:9" x14ac:dyDescent="0.25">
      <c r="A28" t="str">
        <f>COUNTIF($E$2:E28,E28)&amp;E28</f>
        <v>2TAÇDAM - Tarihsel Çevre Değerlerini Araş. ve Uyg. Mrk.</v>
      </c>
      <c r="B28" t="s">
        <v>2019</v>
      </c>
      <c r="C28" t="s">
        <v>173</v>
      </c>
      <c r="D28" t="s">
        <v>1991</v>
      </c>
      <c r="E28" t="s">
        <v>49</v>
      </c>
      <c r="F28">
        <v>0</v>
      </c>
      <c r="G28">
        <v>0</v>
      </c>
      <c r="H28">
        <v>2352102</v>
      </c>
      <c r="I28" t="s">
        <v>33</v>
      </c>
    </row>
    <row r="29" spans="1:9" x14ac:dyDescent="0.25">
      <c r="A29" t="str">
        <f>COUNTIF($E$2:E29,E29)&amp;E29</f>
        <v>3TAÇDAM - Tarihsel Çevre Değerlerini Araş. ve Uyg. Mrk.</v>
      </c>
      <c r="B29" t="s">
        <v>2020</v>
      </c>
      <c r="C29" t="s">
        <v>174</v>
      </c>
      <c r="D29" t="s">
        <v>1991</v>
      </c>
      <c r="E29" t="s">
        <v>49</v>
      </c>
      <c r="F29">
        <v>0</v>
      </c>
      <c r="G29">
        <v>0</v>
      </c>
      <c r="H29">
        <v>2352706</v>
      </c>
      <c r="I29" t="s">
        <v>34</v>
      </c>
    </row>
    <row r="30" spans="1:9" x14ac:dyDescent="0.25">
      <c r="A30" t="str">
        <f>COUNTIF($E$2:E30,E30)&amp;E30</f>
        <v>1BİLTİR Merkezi (Bilgis. Dest. Tas. İmalat ve Rob. Araş.ve Uyg. Mrk.)</v>
      </c>
      <c r="B30" t="s">
        <v>2021</v>
      </c>
      <c r="C30" t="s">
        <v>175</v>
      </c>
      <c r="D30" t="s">
        <v>1991</v>
      </c>
      <c r="E30" t="s">
        <v>119</v>
      </c>
      <c r="F30">
        <v>0</v>
      </c>
      <c r="G30">
        <v>0</v>
      </c>
      <c r="H30">
        <v>2352904</v>
      </c>
      <c r="I30" t="s">
        <v>139</v>
      </c>
    </row>
    <row r="31" spans="1:9" x14ac:dyDescent="0.25">
      <c r="A31" t="str">
        <f>COUNTIF($E$2:E31,E31)&amp;E31</f>
        <v>4TAÇDAM - Tarihsel Çevre Değerlerini Araş. ve Uyg. Mrk.</v>
      </c>
      <c r="B31" t="s">
        <v>2022</v>
      </c>
      <c r="C31" t="s">
        <v>176</v>
      </c>
      <c r="D31" t="s">
        <v>1991</v>
      </c>
      <c r="E31" t="s">
        <v>49</v>
      </c>
      <c r="F31">
        <v>0</v>
      </c>
      <c r="G31">
        <v>0</v>
      </c>
      <c r="H31">
        <v>2353118</v>
      </c>
      <c r="I31" t="s">
        <v>35</v>
      </c>
    </row>
    <row r="32" spans="1:9" x14ac:dyDescent="0.25">
      <c r="A32" t="str">
        <f>COUNTIF($E$2:E32,E32)&amp;E32</f>
        <v xml:space="preserve">1Eğitim Fakültesi </v>
      </c>
      <c r="B32" t="s">
        <v>2023</v>
      </c>
      <c r="C32" t="s">
        <v>177</v>
      </c>
      <c r="D32" t="s">
        <v>1991</v>
      </c>
      <c r="E32" t="s">
        <v>120</v>
      </c>
      <c r="F32">
        <v>0</v>
      </c>
      <c r="G32">
        <v>0</v>
      </c>
      <c r="H32">
        <v>2354314</v>
      </c>
      <c r="I32" t="s">
        <v>135</v>
      </c>
    </row>
    <row r="33" spans="1:9" x14ac:dyDescent="0.25">
      <c r="A33" t="str">
        <f>COUNTIF($E$2:E33,E33)&amp;E33</f>
        <v>2Fen-Edebiyat Fakültesi</v>
      </c>
      <c r="B33" t="s">
        <v>2024</v>
      </c>
      <c r="C33" t="s">
        <v>178</v>
      </c>
      <c r="D33" t="s">
        <v>1991</v>
      </c>
      <c r="E33" t="s">
        <v>31</v>
      </c>
      <c r="F33">
        <v>0</v>
      </c>
      <c r="G33">
        <v>0</v>
      </c>
      <c r="H33">
        <v>2355220</v>
      </c>
      <c r="I33" t="s">
        <v>140</v>
      </c>
    </row>
    <row r="34" spans="1:9" x14ac:dyDescent="0.25">
      <c r="A34" t="str">
        <f>COUNTIF($E$2:E34,E34)&amp;E34</f>
        <v>1Biyomalzeme ve Doku Mühendisliği Uygulama ve Araştırma Mrk.(Biyomaten)</v>
      </c>
      <c r="B34" t="s">
        <v>2025</v>
      </c>
      <c r="C34" t="s">
        <v>179</v>
      </c>
      <c r="D34" t="s">
        <v>1991</v>
      </c>
      <c r="E34" t="s">
        <v>121</v>
      </c>
      <c r="F34">
        <v>0</v>
      </c>
      <c r="G34">
        <v>0</v>
      </c>
      <c r="H34">
        <v>2355931</v>
      </c>
      <c r="I34" t="s">
        <v>36</v>
      </c>
    </row>
    <row r="35" spans="1:9" x14ac:dyDescent="0.25">
      <c r="A35" t="str">
        <f>COUNTIF($E$2:E35,E35)&amp;E35</f>
        <v>2Öğrenci Dekanlığı</v>
      </c>
      <c r="B35" t="s">
        <v>2026</v>
      </c>
      <c r="C35" t="s">
        <v>180</v>
      </c>
      <c r="D35" t="s">
        <v>1992</v>
      </c>
      <c r="E35" t="s">
        <v>117</v>
      </c>
      <c r="F35">
        <v>0</v>
      </c>
      <c r="G35">
        <v>0</v>
      </c>
      <c r="H35">
        <v>2356996</v>
      </c>
      <c r="I35" t="s">
        <v>37</v>
      </c>
    </row>
    <row r="36" spans="1:9" x14ac:dyDescent="0.25">
      <c r="A36" t="str">
        <f>COUNTIF($E$2:E36,E36)&amp;E36</f>
        <v>3Öğrenci Dekanlığı</v>
      </c>
      <c r="B36" t="s">
        <v>2027</v>
      </c>
      <c r="C36" t="s">
        <v>181</v>
      </c>
      <c r="D36" t="s">
        <v>1992</v>
      </c>
      <c r="E36" t="s">
        <v>117</v>
      </c>
      <c r="F36">
        <v>0</v>
      </c>
      <c r="G36">
        <v>0</v>
      </c>
      <c r="H36">
        <v>2357333</v>
      </c>
      <c r="I36" t="s">
        <v>141</v>
      </c>
    </row>
    <row r="37" spans="1:9" x14ac:dyDescent="0.25">
      <c r="A37" t="str">
        <f>COUNTIF($E$2:E37,E37)&amp;E37</f>
        <v>2Biyomalzeme ve Doku Mühendisliği Uygulama ve Araştırma Mrk.(Biyomaten)</v>
      </c>
      <c r="B37" t="s">
        <v>2028</v>
      </c>
      <c r="C37" t="s">
        <v>182</v>
      </c>
      <c r="D37" t="s">
        <v>1991</v>
      </c>
      <c r="E37" t="s">
        <v>121</v>
      </c>
      <c r="F37">
        <v>0</v>
      </c>
      <c r="G37">
        <v>0</v>
      </c>
      <c r="H37">
        <v>2357408</v>
      </c>
      <c r="I37" t="s">
        <v>38</v>
      </c>
    </row>
    <row r="38" spans="1:9" x14ac:dyDescent="0.25">
      <c r="A38" t="str">
        <f>COUNTIF($E$2:E38,E38)&amp;E38</f>
        <v>3Biyomalzeme ve Doku Mühendisliği Uygulama ve Araştırma Mrk.(Biyomaten)</v>
      </c>
      <c r="B38" t="s">
        <v>2029</v>
      </c>
      <c r="C38" t="s">
        <v>183</v>
      </c>
      <c r="D38" t="s">
        <v>1991</v>
      </c>
      <c r="E38" t="s">
        <v>121</v>
      </c>
      <c r="F38">
        <v>0</v>
      </c>
      <c r="G38">
        <v>0</v>
      </c>
      <c r="H38">
        <v>2357721</v>
      </c>
      <c r="I38" t="s">
        <v>142</v>
      </c>
    </row>
    <row r="39" spans="1:9" x14ac:dyDescent="0.25">
      <c r="A39" t="str">
        <f>COUNTIF($E$2:E39,E39)&amp;E39</f>
        <v>4Öğrenci Dekanlığı</v>
      </c>
      <c r="B39" t="s">
        <v>2030</v>
      </c>
      <c r="C39" t="s">
        <v>184</v>
      </c>
      <c r="D39" t="s">
        <v>1992</v>
      </c>
      <c r="E39" t="s">
        <v>117</v>
      </c>
      <c r="F39">
        <v>0</v>
      </c>
      <c r="G39">
        <v>0</v>
      </c>
      <c r="H39">
        <v>2358042</v>
      </c>
      <c r="I39" t="s">
        <v>125</v>
      </c>
    </row>
    <row r="40" spans="1:9" x14ac:dyDescent="0.25">
      <c r="A40" t="str">
        <f>COUNTIF($E$2:E40,E40)&amp;E40</f>
        <v>4ODTÜ Uzay ve Hızlandırıcı Teknolojiler Uygulama ve Araştırma Merkezi (İVME-R)</v>
      </c>
      <c r="B40" t="s">
        <v>2031</v>
      </c>
      <c r="C40" t="s">
        <v>185</v>
      </c>
      <c r="D40" t="s">
        <v>1991</v>
      </c>
      <c r="E40" t="s">
        <v>112</v>
      </c>
      <c r="F40">
        <v>0</v>
      </c>
      <c r="G40">
        <v>0</v>
      </c>
      <c r="H40">
        <v>2358679</v>
      </c>
      <c r="I40" t="s">
        <v>39</v>
      </c>
    </row>
    <row r="41" spans="1:9" x14ac:dyDescent="0.25">
      <c r="A41" t="str">
        <f>COUNTIF($E$2:E41,E41)&amp;E41</f>
        <v>1Sağlık Kültür ve Spor Daire Başkanlığı</v>
      </c>
      <c r="B41" t="s">
        <v>2032</v>
      </c>
      <c r="C41" t="s">
        <v>186</v>
      </c>
      <c r="D41" t="s">
        <v>1992</v>
      </c>
      <c r="E41" t="s">
        <v>45</v>
      </c>
      <c r="F41">
        <v>0</v>
      </c>
      <c r="G41">
        <v>0</v>
      </c>
      <c r="H41">
        <v>2359602</v>
      </c>
      <c r="I41" t="s">
        <v>40</v>
      </c>
    </row>
    <row r="42" spans="1:9" x14ac:dyDescent="0.25">
      <c r="A42" t="str">
        <f>COUNTIF($E$2:E42,E42)&amp;E42</f>
        <v>1Dişli, Güç Aktarma Sistemleri ve Titreşim Uygulama ve Araştırma Merkezi (DİMER)</v>
      </c>
      <c r="B42" t="s">
        <v>2033</v>
      </c>
      <c r="C42" t="s">
        <v>187</v>
      </c>
      <c r="D42" t="s">
        <v>1991</v>
      </c>
      <c r="E42" t="s">
        <v>25</v>
      </c>
      <c r="F42">
        <v>0</v>
      </c>
      <c r="G42">
        <v>0</v>
      </c>
      <c r="H42">
        <v>2359636</v>
      </c>
      <c r="I42" t="s">
        <v>41</v>
      </c>
    </row>
    <row r="43" spans="1:9" x14ac:dyDescent="0.25">
      <c r="A43" t="str">
        <f>COUNTIF($E$2:E43,E43)&amp;E43</f>
        <v>5Öğrenci Dekanlığı</v>
      </c>
      <c r="B43" t="s">
        <v>2034</v>
      </c>
      <c r="C43" t="s">
        <v>188</v>
      </c>
      <c r="D43" t="s">
        <v>1992</v>
      </c>
      <c r="E43" t="s">
        <v>117</v>
      </c>
      <c r="F43">
        <v>0</v>
      </c>
      <c r="G43">
        <v>0</v>
      </c>
      <c r="H43">
        <v>2359883</v>
      </c>
      <c r="I43" t="s">
        <v>113</v>
      </c>
    </row>
    <row r="44" spans="1:9" x14ac:dyDescent="0.25">
      <c r="A44" t="str">
        <f>COUNTIF($E$2:E44,E44)&amp;E44</f>
        <v>2Dişli, Güç Aktarma Sistemleri ve Titreşim Uygulama ve Araştırma Merkezi (DİMER)</v>
      </c>
      <c r="B44" t="s">
        <v>2035</v>
      </c>
      <c r="C44" t="s">
        <v>189</v>
      </c>
      <c r="D44" t="s">
        <v>1991</v>
      </c>
      <c r="E44" t="s">
        <v>25</v>
      </c>
      <c r="F44">
        <v>0</v>
      </c>
      <c r="G44">
        <v>0</v>
      </c>
      <c r="H44">
        <v>2360311</v>
      </c>
      <c r="I44" t="s">
        <v>145</v>
      </c>
    </row>
    <row r="45" spans="1:9" x14ac:dyDescent="0.25">
      <c r="A45" t="str">
        <f>COUNTIF($E$2:E45,E45)&amp;E45</f>
        <v>3Fen-Edebiyat Fakültesi</v>
      </c>
      <c r="B45" t="s">
        <v>2036</v>
      </c>
      <c r="C45" t="s">
        <v>190</v>
      </c>
      <c r="D45" t="s">
        <v>1991</v>
      </c>
      <c r="E45" t="s">
        <v>31</v>
      </c>
      <c r="F45">
        <v>0</v>
      </c>
      <c r="G45">
        <v>0</v>
      </c>
      <c r="H45">
        <v>2360816</v>
      </c>
      <c r="I45" t="s">
        <v>112</v>
      </c>
    </row>
    <row r="46" spans="1:9" x14ac:dyDescent="0.25">
      <c r="A46" t="str">
        <f>COUNTIF($E$2:E46,E46)&amp;E46</f>
        <v>6Öğrenci Dekanlığı</v>
      </c>
      <c r="B46" t="s">
        <v>2037</v>
      </c>
      <c r="C46" t="s">
        <v>191</v>
      </c>
      <c r="D46" t="s">
        <v>1992</v>
      </c>
      <c r="E46" t="s">
        <v>117</v>
      </c>
      <c r="F46">
        <v>0</v>
      </c>
      <c r="G46">
        <v>0</v>
      </c>
      <c r="H46">
        <v>2361731</v>
      </c>
      <c r="I46" t="s">
        <v>42</v>
      </c>
    </row>
    <row r="47" spans="1:9" x14ac:dyDescent="0.25">
      <c r="A47" t="str">
        <f>COUNTIF($E$2:E47,E47)&amp;E47</f>
        <v xml:space="preserve">2Eğitim Fakültesi </v>
      </c>
      <c r="B47" t="s">
        <v>2038</v>
      </c>
      <c r="C47" t="s">
        <v>192</v>
      </c>
      <c r="D47" t="s">
        <v>1991</v>
      </c>
      <c r="E47" t="s">
        <v>120</v>
      </c>
      <c r="F47">
        <v>0</v>
      </c>
      <c r="G47">
        <v>0</v>
      </c>
      <c r="H47">
        <v>2361756</v>
      </c>
      <c r="I47" t="s">
        <v>111</v>
      </c>
    </row>
    <row r="48" spans="1:9" x14ac:dyDescent="0.25">
      <c r="A48" t="str">
        <f>COUNTIF($E$2:E48,E48)&amp;E48</f>
        <v>3Dişli, Güç Aktarma Sistemleri ve Titreşim Uygulama ve Araştırma Merkezi (DİMER)</v>
      </c>
      <c r="B48" t="s">
        <v>2039</v>
      </c>
      <c r="C48" t="s">
        <v>193</v>
      </c>
      <c r="D48" t="s">
        <v>1991</v>
      </c>
      <c r="E48" t="s">
        <v>25</v>
      </c>
      <c r="F48">
        <v>0</v>
      </c>
      <c r="G48">
        <v>0</v>
      </c>
      <c r="H48">
        <v>2364644</v>
      </c>
      <c r="I48" t="s">
        <v>117</v>
      </c>
    </row>
    <row r="49" spans="1:9" x14ac:dyDescent="0.25">
      <c r="A49" t="str">
        <f>COUNTIF($E$2:E49,E49)&amp;E49</f>
        <v>7Öğrenci Dekanlığı</v>
      </c>
      <c r="B49" t="s">
        <v>2040</v>
      </c>
      <c r="C49" t="s">
        <v>194</v>
      </c>
      <c r="D49" t="s">
        <v>1992</v>
      </c>
      <c r="E49" t="s">
        <v>117</v>
      </c>
      <c r="F49">
        <v>0</v>
      </c>
      <c r="G49">
        <v>0</v>
      </c>
      <c r="H49">
        <v>2364909</v>
      </c>
      <c r="I49" t="s">
        <v>133</v>
      </c>
    </row>
    <row r="50" spans="1:9" x14ac:dyDescent="0.25">
      <c r="A50" t="str">
        <f>COUNTIF($E$2:E50,E50)&amp;E50</f>
        <v>8Öğrenci Dekanlığı</v>
      </c>
      <c r="B50" t="s">
        <v>2041</v>
      </c>
      <c r="C50" t="s">
        <v>195</v>
      </c>
      <c r="D50" t="s">
        <v>1992</v>
      </c>
      <c r="E50" t="s">
        <v>117</v>
      </c>
      <c r="F50">
        <v>0</v>
      </c>
      <c r="G50">
        <v>0</v>
      </c>
      <c r="H50">
        <v>2365237</v>
      </c>
      <c r="I50" t="s">
        <v>43</v>
      </c>
    </row>
    <row r="51" spans="1:9" x14ac:dyDescent="0.25">
      <c r="A51" t="str">
        <f>COUNTIF($E$2:E51,E51)&amp;E51</f>
        <v xml:space="preserve">3Eğitim Fakültesi </v>
      </c>
      <c r="B51" t="s">
        <v>2042</v>
      </c>
      <c r="C51" t="s">
        <v>196</v>
      </c>
      <c r="D51" t="s">
        <v>1991</v>
      </c>
      <c r="E51" t="s">
        <v>120</v>
      </c>
      <c r="F51">
        <v>0</v>
      </c>
      <c r="G51">
        <v>0</v>
      </c>
      <c r="H51">
        <v>2365302</v>
      </c>
      <c r="I51" t="s">
        <v>128</v>
      </c>
    </row>
    <row r="52" spans="1:9" x14ac:dyDescent="0.25">
      <c r="A52" t="str">
        <f>COUNTIF($E$2:E52,E52)&amp;E52</f>
        <v>2Sosyal Bilimler Enstitüsü Müdürlüğü</v>
      </c>
      <c r="B52" t="s">
        <v>2043</v>
      </c>
      <c r="C52" t="s">
        <v>197</v>
      </c>
      <c r="D52" t="s">
        <v>1991</v>
      </c>
      <c r="E52" t="s">
        <v>116</v>
      </c>
      <c r="F52">
        <v>0</v>
      </c>
      <c r="G52">
        <v>0</v>
      </c>
      <c r="H52">
        <v>2365559</v>
      </c>
      <c r="I52" t="s">
        <v>44</v>
      </c>
    </row>
    <row r="53" spans="1:9" x14ac:dyDescent="0.25">
      <c r="A53" t="str">
        <f>COUNTIF($E$2:E53,E53)&amp;E53</f>
        <v>9Öğrenci Dekanlığı</v>
      </c>
      <c r="B53" t="s">
        <v>2044</v>
      </c>
      <c r="C53" t="s">
        <v>198</v>
      </c>
      <c r="D53" t="s">
        <v>1992</v>
      </c>
      <c r="E53" t="s">
        <v>117</v>
      </c>
      <c r="F53">
        <v>0</v>
      </c>
      <c r="G53">
        <v>0</v>
      </c>
      <c r="H53">
        <v>2366326</v>
      </c>
      <c r="I53" t="s">
        <v>123</v>
      </c>
    </row>
    <row r="54" spans="1:9" x14ac:dyDescent="0.25">
      <c r="A54" t="str">
        <f>COUNTIF($E$2:E54,E54)&amp;E54</f>
        <v>4Fen-Edebiyat Fakültesi</v>
      </c>
      <c r="B54" t="s">
        <v>2045</v>
      </c>
      <c r="C54" t="s">
        <v>199</v>
      </c>
      <c r="D54" t="s">
        <v>1991</v>
      </c>
      <c r="E54" t="s">
        <v>31</v>
      </c>
      <c r="F54">
        <v>0</v>
      </c>
      <c r="G54">
        <v>0</v>
      </c>
      <c r="H54">
        <v>2367704</v>
      </c>
      <c r="I54" t="s">
        <v>45</v>
      </c>
    </row>
    <row r="55" spans="1:9" x14ac:dyDescent="0.25">
      <c r="A55" t="str">
        <f>COUNTIF($E$2:E55,E55)&amp;E55</f>
        <v>1EKOSAM - Ekosistem Uygulama ve Araştırma Merkezi</v>
      </c>
      <c r="B55" t="s">
        <v>2046</v>
      </c>
      <c r="C55" t="s">
        <v>200</v>
      </c>
      <c r="D55" t="s">
        <v>1991</v>
      </c>
      <c r="E55" t="s">
        <v>27</v>
      </c>
      <c r="F55">
        <v>0</v>
      </c>
      <c r="G55">
        <v>0</v>
      </c>
      <c r="H55">
        <v>2369502</v>
      </c>
      <c r="I55" t="s">
        <v>46</v>
      </c>
    </row>
    <row r="56" spans="1:9" x14ac:dyDescent="0.25">
      <c r="A56" t="str">
        <f>COUNTIF($E$2:E56,E56)&amp;E56</f>
        <v>4Mühendislik Fakültesi</v>
      </c>
      <c r="B56" t="s">
        <v>2047</v>
      </c>
      <c r="C56" t="s">
        <v>201</v>
      </c>
      <c r="D56" t="s">
        <v>1991</v>
      </c>
      <c r="E56" t="s">
        <v>40</v>
      </c>
      <c r="F56">
        <v>0</v>
      </c>
      <c r="G56">
        <v>0</v>
      </c>
      <c r="H56">
        <v>2370385</v>
      </c>
      <c r="I56" t="s">
        <v>116</v>
      </c>
    </row>
    <row r="57" spans="1:9" x14ac:dyDescent="0.25">
      <c r="A57" t="str">
        <f>COUNTIF($E$2:E57,E57)&amp;E57</f>
        <v>2Bilim İletişim Grubu(Ofisi) (Rektörlüğe Bağlı Birim)</v>
      </c>
      <c r="B57" t="s">
        <v>2048</v>
      </c>
      <c r="C57" t="s">
        <v>202</v>
      </c>
      <c r="D57" t="s">
        <v>1992</v>
      </c>
      <c r="E57" t="s">
        <v>115</v>
      </c>
      <c r="F57">
        <v>0</v>
      </c>
      <c r="G57">
        <v>0</v>
      </c>
      <c r="H57">
        <v>2371318</v>
      </c>
      <c r="I57" t="s">
        <v>143</v>
      </c>
    </row>
    <row r="58" spans="1:9" x14ac:dyDescent="0.25">
      <c r="A58" t="str">
        <f>COUNTIF($E$2:E58,E58)&amp;E58</f>
        <v>10Öğrenci Dekanlığı</v>
      </c>
      <c r="B58" t="s">
        <v>2049</v>
      </c>
      <c r="C58" t="s">
        <v>203</v>
      </c>
      <c r="D58" t="s">
        <v>1992</v>
      </c>
      <c r="E58" t="s">
        <v>117</v>
      </c>
      <c r="F58">
        <v>0</v>
      </c>
      <c r="G58">
        <v>0</v>
      </c>
      <c r="H58">
        <v>2372027</v>
      </c>
      <c r="I58" t="s">
        <v>47</v>
      </c>
    </row>
    <row r="59" spans="1:9" x14ac:dyDescent="0.25">
      <c r="A59" t="str">
        <f>COUNTIF($E$2:E59,E59)&amp;E59</f>
        <v xml:space="preserve">4Eğitim Fakültesi </v>
      </c>
      <c r="B59" t="s">
        <v>2050</v>
      </c>
      <c r="C59" t="s">
        <v>204</v>
      </c>
      <c r="D59" t="s">
        <v>1991</v>
      </c>
      <c r="E59" t="s">
        <v>120</v>
      </c>
      <c r="F59">
        <v>0</v>
      </c>
      <c r="G59">
        <v>0</v>
      </c>
      <c r="H59">
        <v>2372035</v>
      </c>
      <c r="I59" t="s">
        <v>48</v>
      </c>
    </row>
    <row r="60" spans="1:9" x14ac:dyDescent="0.25">
      <c r="A60" t="str">
        <f>COUNTIF($E$2:E60,E60)&amp;E60</f>
        <v>11Öğrenci Dekanlığı</v>
      </c>
      <c r="B60" t="s">
        <v>2051</v>
      </c>
      <c r="C60" t="s">
        <v>205</v>
      </c>
      <c r="D60" t="s">
        <v>1992</v>
      </c>
      <c r="E60" t="s">
        <v>117</v>
      </c>
      <c r="F60">
        <v>0</v>
      </c>
      <c r="G60">
        <v>0</v>
      </c>
      <c r="H60">
        <v>2372118</v>
      </c>
      <c r="I60" t="s">
        <v>49</v>
      </c>
    </row>
    <row r="61" spans="1:9" x14ac:dyDescent="0.25">
      <c r="A61" t="str">
        <f>COUNTIF($E$2:E61,E61)&amp;E61</f>
        <v>12Öğrenci Dekanlığı</v>
      </c>
      <c r="B61" t="s">
        <v>2052</v>
      </c>
      <c r="C61" t="s">
        <v>206</v>
      </c>
      <c r="D61" t="s">
        <v>1992</v>
      </c>
      <c r="E61" t="s">
        <v>117</v>
      </c>
      <c r="F61">
        <v>0</v>
      </c>
      <c r="G61">
        <v>0</v>
      </c>
      <c r="H61">
        <v>2373025</v>
      </c>
      <c r="I61" t="s">
        <v>122</v>
      </c>
    </row>
    <row r="62" spans="1:9" x14ac:dyDescent="0.25">
      <c r="A62" t="str">
        <f>COUNTIF($E$2:E62,E62)&amp;E62</f>
        <v xml:space="preserve">5Eğitim Fakültesi </v>
      </c>
      <c r="B62" t="s">
        <v>2053</v>
      </c>
      <c r="C62" t="s">
        <v>207</v>
      </c>
      <c r="D62" t="s">
        <v>1991</v>
      </c>
      <c r="E62" t="s">
        <v>120</v>
      </c>
      <c r="F62">
        <v>0</v>
      </c>
      <c r="G62">
        <v>0</v>
      </c>
      <c r="H62">
        <v>2373918</v>
      </c>
      <c r="I62" t="s">
        <v>50</v>
      </c>
    </row>
    <row r="63" spans="1:9" x14ac:dyDescent="0.25">
      <c r="A63" t="str">
        <f>COUNTIF($E$2:E63,E63)&amp;E63</f>
        <v xml:space="preserve">6Eğitim Fakültesi </v>
      </c>
      <c r="B63" t="s">
        <v>2054</v>
      </c>
      <c r="C63" t="s">
        <v>208</v>
      </c>
      <c r="D63" t="s">
        <v>1991</v>
      </c>
      <c r="E63" t="s">
        <v>120</v>
      </c>
      <c r="F63">
        <v>0</v>
      </c>
      <c r="G63">
        <v>0</v>
      </c>
      <c r="H63">
        <v>2374213</v>
      </c>
      <c r="I63" t="s">
        <v>51</v>
      </c>
    </row>
    <row r="64" spans="1:9" x14ac:dyDescent="0.25">
      <c r="A64" t="str">
        <f>COUNTIF($E$2:E64,E64)&amp;E64</f>
        <v>1Tanıtım Ofisi (Rektörlüğe Bağlı Birim)</v>
      </c>
      <c r="B64" t="s">
        <v>2055</v>
      </c>
      <c r="C64" t="s">
        <v>209</v>
      </c>
      <c r="D64" t="s">
        <v>1992</v>
      </c>
      <c r="E64" t="s">
        <v>122</v>
      </c>
      <c r="F64">
        <v>0</v>
      </c>
      <c r="G64">
        <v>0</v>
      </c>
      <c r="H64">
        <v>2378149</v>
      </c>
      <c r="I64" t="s">
        <v>136</v>
      </c>
    </row>
    <row r="65" spans="1:9" x14ac:dyDescent="0.25">
      <c r="A65" t="str">
        <f>COUNTIF($E$2:E65,E65)&amp;E65</f>
        <v>5Mühendislik Fakültesi</v>
      </c>
      <c r="B65" t="s">
        <v>2056</v>
      </c>
      <c r="C65" t="s">
        <v>210</v>
      </c>
      <c r="D65" t="s">
        <v>1991</v>
      </c>
      <c r="E65" t="s">
        <v>40</v>
      </c>
      <c r="F65">
        <v>0</v>
      </c>
      <c r="G65">
        <v>0</v>
      </c>
      <c r="H65">
        <v>2379683</v>
      </c>
      <c r="I65" t="s">
        <v>52</v>
      </c>
    </row>
    <row r="66" spans="1:9" x14ac:dyDescent="0.25">
      <c r="A66" t="str">
        <f>COUNTIF($E$2:E66,E66)&amp;E66</f>
        <v>4ODTÜ KPM - Kariyer Planlama Uygulama ve Araştırma Merkezi (Rektörlüğe Bağlı Birim)</v>
      </c>
      <c r="B66" t="s">
        <v>2057</v>
      </c>
      <c r="C66" t="s">
        <v>211</v>
      </c>
      <c r="D66" t="s">
        <v>1992</v>
      </c>
      <c r="E66" t="s">
        <v>113</v>
      </c>
      <c r="F66">
        <v>0</v>
      </c>
      <c r="G66">
        <v>0</v>
      </c>
      <c r="H66">
        <v>2398923</v>
      </c>
      <c r="I66" t="s">
        <v>146</v>
      </c>
    </row>
    <row r="67" spans="1:9" x14ac:dyDescent="0.25">
      <c r="A67" t="str">
        <f>COUNTIF($E$2:E67,E67)&amp;E67</f>
        <v>13Öğrenci Dekanlığı</v>
      </c>
      <c r="B67" t="s">
        <v>2058</v>
      </c>
      <c r="C67" t="s">
        <v>212</v>
      </c>
      <c r="D67" t="s">
        <v>1992</v>
      </c>
      <c r="E67" t="s">
        <v>117</v>
      </c>
      <c r="F67">
        <v>0</v>
      </c>
      <c r="G67">
        <v>0</v>
      </c>
      <c r="H67">
        <v>2405793</v>
      </c>
      <c r="I67" t="s">
        <v>53</v>
      </c>
    </row>
    <row r="68" spans="1:9" x14ac:dyDescent="0.25">
      <c r="A68" t="str">
        <f>COUNTIF($E$2:E68,E68)&amp;E68</f>
        <v xml:space="preserve">7Eğitim Fakültesi </v>
      </c>
      <c r="B68" t="s">
        <v>2059</v>
      </c>
      <c r="C68" t="s">
        <v>213</v>
      </c>
      <c r="D68" t="s">
        <v>1991</v>
      </c>
      <c r="E68" t="s">
        <v>120</v>
      </c>
      <c r="F68">
        <v>0</v>
      </c>
      <c r="G68">
        <v>0</v>
      </c>
      <c r="H68">
        <v>2419752</v>
      </c>
      <c r="I68" t="s">
        <v>129</v>
      </c>
    </row>
    <row r="69" spans="1:9" x14ac:dyDescent="0.25">
      <c r="A69" t="str">
        <f>COUNTIF($E$2:E69,E69)&amp;E69</f>
        <v>5TAÇDAM - Tarihsel Çevre Değerlerini Araş. ve Uyg. Mrk.</v>
      </c>
      <c r="B69" t="s">
        <v>2060</v>
      </c>
      <c r="C69" t="s">
        <v>214</v>
      </c>
      <c r="D69" t="s">
        <v>1991</v>
      </c>
      <c r="E69" t="s">
        <v>49</v>
      </c>
      <c r="F69">
        <v>0</v>
      </c>
      <c r="G69">
        <v>0</v>
      </c>
      <c r="H69">
        <v>2419968</v>
      </c>
      <c r="I69" t="s">
        <v>126</v>
      </c>
    </row>
    <row r="70" spans="1:9" x14ac:dyDescent="0.25">
      <c r="A70" t="str">
        <f>COUNTIF($E$2:E70,E70)&amp;E70</f>
        <v>14Öğrenci Dekanlığı</v>
      </c>
      <c r="B70" t="s">
        <v>2061</v>
      </c>
      <c r="C70" t="s">
        <v>215</v>
      </c>
      <c r="D70" t="s">
        <v>1992</v>
      </c>
      <c r="E70" t="s">
        <v>117</v>
      </c>
      <c r="F70">
        <v>0</v>
      </c>
      <c r="G70">
        <v>0</v>
      </c>
      <c r="H70">
        <v>2420115</v>
      </c>
      <c r="I70" t="s">
        <v>127</v>
      </c>
    </row>
    <row r="71" spans="1:9" x14ac:dyDescent="0.25">
      <c r="A71" t="str">
        <f>COUNTIF($E$2:E71,E71)&amp;E71</f>
        <v xml:space="preserve">8Eğitim Fakültesi </v>
      </c>
      <c r="B71" t="s">
        <v>2062</v>
      </c>
      <c r="C71" t="s">
        <v>216</v>
      </c>
      <c r="D71" t="s">
        <v>1991</v>
      </c>
      <c r="E71" t="s">
        <v>120</v>
      </c>
      <c r="F71">
        <v>0</v>
      </c>
      <c r="G71">
        <v>0</v>
      </c>
      <c r="H71">
        <v>2420792</v>
      </c>
      <c r="I71" t="s">
        <v>130</v>
      </c>
    </row>
    <row r="72" spans="1:9" x14ac:dyDescent="0.25">
      <c r="A72" t="str">
        <f>COUNTIF($E$2:E72,E72)&amp;E72</f>
        <v>2Teknokent Proje Yönetim ve Danışmanlık Ofisi / TEKNOKENT Teknoloji Transfer Ofisi</v>
      </c>
      <c r="B72" t="s">
        <v>2063</v>
      </c>
      <c r="C72" t="s">
        <v>217</v>
      </c>
      <c r="D72" t="s">
        <v>1991</v>
      </c>
      <c r="E72" t="s">
        <v>51</v>
      </c>
      <c r="F72">
        <v>0</v>
      </c>
      <c r="G72">
        <v>0</v>
      </c>
      <c r="H72">
        <v>2421162</v>
      </c>
      <c r="I72" t="s">
        <v>144</v>
      </c>
    </row>
    <row r="73" spans="1:9" x14ac:dyDescent="0.25">
      <c r="A73" t="str">
        <f>COUNTIF($E$2:E73,E73)&amp;E73</f>
        <v xml:space="preserve">9Eğitim Fakültesi </v>
      </c>
      <c r="B73" t="s">
        <v>2064</v>
      </c>
      <c r="C73" t="s">
        <v>218</v>
      </c>
      <c r="D73" t="s">
        <v>1991</v>
      </c>
      <c r="E73" t="s">
        <v>120</v>
      </c>
      <c r="F73">
        <v>0</v>
      </c>
      <c r="G73">
        <v>0</v>
      </c>
      <c r="H73">
        <v>2421568</v>
      </c>
      <c r="I73" t="s">
        <v>54</v>
      </c>
    </row>
    <row r="74" spans="1:9" x14ac:dyDescent="0.25">
      <c r="A74" t="str">
        <f>COUNTIF($E$2:E74,E74)&amp;E74</f>
        <v xml:space="preserve">10Eğitim Fakültesi </v>
      </c>
      <c r="B74" t="s">
        <v>2065</v>
      </c>
      <c r="C74" t="s">
        <v>219</v>
      </c>
      <c r="D74" t="s">
        <v>1991</v>
      </c>
      <c r="E74" t="s">
        <v>120</v>
      </c>
      <c r="F74">
        <v>0</v>
      </c>
      <c r="G74">
        <v>0</v>
      </c>
      <c r="H74">
        <v>2422681</v>
      </c>
    </row>
    <row r="75" spans="1:9" x14ac:dyDescent="0.25">
      <c r="A75" t="str">
        <f>COUNTIF($E$2:E75,E75)&amp;E75</f>
        <v>15Öğrenci Dekanlığı</v>
      </c>
      <c r="B75" t="s">
        <v>2066</v>
      </c>
      <c r="C75" t="s">
        <v>220</v>
      </c>
      <c r="D75" t="s">
        <v>1992</v>
      </c>
      <c r="E75" t="s">
        <v>117</v>
      </c>
      <c r="F75">
        <v>0</v>
      </c>
      <c r="G75">
        <v>0</v>
      </c>
      <c r="H75">
        <v>2422798</v>
      </c>
    </row>
    <row r="76" spans="1:9" x14ac:dyDescent="0.25">
      <c r="A76" t="str">
        <f>COUNTIF($E$2:E76,E76)&amp;E76</f>
        <v>5Fen-Edebiyat Fakültesi</v>
      </c>
      <c r="B76" t="s">
        <v>2067</v>
      </c>
      <c r="C76" t="s">
        <v>221</v>
      </c>
      <c r="D76" t="s">
        <v>1991</v>
      </c>
      <c r="E76" t="s">
        <v>31</v>
      </c>
      <c r="F76">
        <v>0</v>
      </c>
      <c r="G76">
        <v>0</v>
      </c>
      <c r="H76">
        <v>2422897</v>
      </c>
    </row>
    <row r="77" spans="1:9" x14ac:dyDescent="0.25">
      <c r="A77" t="str">
        <f>COUNTIF($E$2:E77,E77)&amp;E77</f>
        <v>6Fen-Edebiyat Fakültesi</v>
      </c>
      <c r="B77" t="s">
        <v>2068</v>
      </c>
      <c r="C77" t="s">
        <v>222</v>
      </c>
      <c r="D77" t="s">
        <v>1991</v>
      </c>
      <c r="E77" t="s">
        <v>31</v>
      </c>
      <c r="F77">
        <v>0</v>
      </c>
      <c r="G77">
        <v>0</v>
      </c>
      <c r="H77">
        <v>2422970</v>
      </c>
    </row>
    <row r="78" spans="1:9" x14ac:dyDescent="0.25">
      <c r="A78" t="str">
        <f>COUNTIF($E$2:E78,E78)&amp;E78</f>
        <v>7Fen-Edebiyat Fakültesi</v>
      </c>
      <c r="B78" t="s">
        <v>2069</v>
      </c>
      <c r="C78" t="s">
        <v>223</v>
      </c>
      <c r="D78" t="s">
        <v>1991</v>
      </c>
      <c r="E78" t="s">
        <v>31</v>
      </c>
      <c r="F78">
        <v>0</v>
      </c>
      <c r="G78">
        <v>0</v>
      </c>
      <c r="H78">
        <v>2423135</v>
      </c>
    </row>
    <row r="79" spans="1:9" x14ac:dyDescent="0.25">
      <c r="A79" t="str">
        <f>COUNTIF($E$2:E79,E79)&amp;E79</f>
        <v>16Öğrenci Dekanlığı</v>
      </c>
      <c r="B79" t="s">
        <v>2070</v>
      </c>
      <c r="C79" t="s">
        <v>224</v>
      </c>
      <c r="D79" t="s">
        <v>1992</v>
      </c>
      <c r="E79" t="s">
        <v>117</v>
      </c>
      <c r="F79">
        <v>0</v>
      </c>
      <c r="G79">
        <v>0</v>
      </c>
      <c r="H79">
        <v>2423218</v>
      </c>
    </row>
    <row r="80" spans="1:9" x14ac:dyDescent="0.25">
      <c r="A80" t="str">
        <f>COUNTIF($E$2:E80,E80)&amp;E80</f>
        <v>2ÖGEM-Öğrenme ve Öğretmeyi Geliştime Uygulama ve Araştırma Merkezi</v>
      </c>
      <c r="B80" t="s">
        <v>2071</v>
      </c>
      <c r="C80" t="s">
        <v>225</v>
      </c>
      <c r="D80" t="s">
        <v>1991</v>
      </c>
      <c r="E80" t="s">
        <v>111</v>
      </c>
      <c r="F80">
        <v>0</v>
      </c>
      <c r="G80">
        <v>0</v>
      </c>
      <c r="H80">
        <v>2423283</v>
      </c>
    </row>
    <row r="81" spans="1:8" x14ac:dyDescent="0.25">
      <c r="A81" t="str">
        <f>COUNTIF($E$2:E81,E81)&amp;E81</f>
        <v>8Fen-Edebiyat Fakültesi</v>
      </c>
      <c r="B81" t="s">
        <v>2072</v>
      </c>
      <c r="C81" t="s">
        <v>226</v>
      </c>
      <c r="D81" t="s">
        <v>1991</v>
      </c>
      <c r="E81" t="s">
        <v>31</v>
      </c>
      <c r="F81">
        <v>0</v>
      </c>
      <c r="G81">
        <v>0</v>
      </c>
      <c r="H81">
        <v>2423374</v>
      </c>
    </row>
    <row r="82" spans="1:8" x14ac:dyDescent="0.25">
      <c r="A82" t="str">
        <f>COUNTIF($E$2:E82,E82)&amp;E82</f>
        <v>9Fen-Edebiyat Fakültesi</v>
      </c>
      <c r="B82" t="s">
        <v>2073</v>
      </c>
      <c r="C82" t="s">
        <v>227</v>
      </c>
      <c r="D82" t="s">
        <v>1991</v>
      </c>
      <c r="E82" t="s">
        <v>31</v>
      </c>
      <c r="F82">
        <v>0</v>
      </c>
      <c r="G82">
        <v>0</v>
      </c>
      <c r="H82">
        <v>2424380</v>
      </c>
    </row>
    <row r="83" spans="1:8" x14ac:dyDescent="0.25">
      <c r="A83" t="str">
        <f>COUNTIF($E$2:E83,E83)&amp;E83</f>
        <v>10Fen-Edebiyat Fakültesi</v>
      </c>
      <c r="B83" t="s">
        <v>2074</v>
      </c>
      <c r="C83" t="s">
        <v>228</v>
      </c>
      <c r="D83" t="s">
        <v>1991</v>
      </c>
      <c r="E83" t="s">
        <v>31</v>
      </c>
      <c r="F83">
        <v>0</v>
      </c>
      <c r="G83">
        <v>0</v>
      </c>
      <c r="H83">
        <v>2424455</v>
      </c>
    </row>
    <row r="84" spans="1:8" x14ac:dyDescent="0.25">
      <c r="A84" t="str">
        <f>COUNTIF($E$2:E84,E84)&amp;E84</f>
        <v>3AYNA Klinik Psikoloji Destek Ünitesi</v>
      </c>
      <c r="B84" t="s">
        <v>2075</v>
      </c>
      <c r="C84" t="s">
        <v>229</v>
      </c>
      <c r="D84" t="s">
        <v>1991</v>
      </c>
      <c r="E84" t="s">
        <v>21</v>
      </c>
      <c r="F84">
        <v>0</v>
      </c>
      <c r="G84">
        <v>0</v>
      </c>
      <c r="H84">
        <v>2424802</v>
      </c>
    </row>
    <row r="85" spans="1:8" x14ac:dyDescent="0.25">
      <c r="A85" t="str">
        <f>COUNTIF($E$2:E85,E85)&amp;E85</f>
        <v xml:space="preserve">11Eğitim Fakültesi </v>
      </c>
      <c r="B85" t="s">
        <v>2076</v>
      </c>
      <c r="C85" t="s">
        <v>230</v>
      </c>
      <c r="D85" t="s">
        <v>1991</v>
      </c>
      <c r="E85" t="s">
        <v>120</v>
      </c>
      <c r="F85">
        <v>0</v>
      </c>
      <c r="G85">
        <v>0</v>
      </c>
      <c r="H85">
        <v>2425064</v>
      </c>
    </row>
    <row r="86" spans="1:8" x14ac:dyDescent="0.25">
      <c r="A86" t="str">
        <f>COUNTIF($E$2:E86,E86)&amp;E86</f>
        <v>11Fen-Edebiyat Fakültesi</v>
      </c>
      <c r="B86" t="s">
        <v>2077</v>
      </c>
      <c r="C86" t="s">
        <v>231</v>
      </c>
      <c r="D86" t="s">
        <v>1991</v>
      </c>
      <c r="E86" t="s">
        <v>31</v>
      </c>
      <c r="F86">
        <v>0</v>
      </c>
      <c r="G86">
        <v>0</v>
      </c>
      <c r="H86">
        <v>2425213</v>
      </c>
    </row>
    <row r="87" spans="1:8" x14ac:dyDescent="0.25">
      <c r="A87" t="str">
        <f>COUNTIF($E$2:E87,E87)&amp;E87</f>
        <v>6Mühendislik Fakültesi</v>
      </c>
      <c r="B87" t="s">
        <v>2078</v>
      </c>
      <c r="C87" t="s">
        <v>232</v>
      </c>
      <c r="D87" t="s">
        <v>1991</v>
      </c>
      <c r="E87" t="s">
        <v>40</v>
      </c>
      <c r="F87">
        <v>0</v>
      </c>
      <c r="G87">
        <v>0</v>
      </c>
      <c r="H87">
        <v>2425544</v>
      </c>
    </row>
    <row r="88" spans="1:8" x14ac:dyDescent="0.25">
      <c r="A88" t="str">
        <f>COUNTIF($E$2:E88,E88)&amp;E88</f>
        <v>12Fen-Edebiyat Fakültesi</v>
      </c>
      <c r="B88" t="s">
        <v>2079</v>
      </c>
      <c r="C88" t="s">
        <v>233</v>
      </c>
      <c r="D88" t="s">
        <v>1991</v>
      </c>
      <c r="E88" t="s">
        <v>31</v>
      </c>
      <c r="F88">
        <v>0</v>
      </c>
      <c r="G88">
        <v>0</v>
      </c>
      <c r="H88">
        <v>2426047</v>
      </c>
    </row>
    <row r="89" spans="1:8" x14ac:dyDescent="0.25">
      <c r="A89" t="str">
        <f>COUNTIF($E$2:E89,E89)&amp;E89</f>
        <v>13Fen-Edebiyat Fakültesi</v>
      </c>
      <c r="B89" t="s">
        <v>2080</v>
      </c>
      <c r="C89" t="s">
        <v>234</v>
      </c>
      <c r="D89" t="s">
        <v>1991</v>
      </c>
      <c r="E89" t="s">
        <v>31</v>
      </c>
      <c r="F89">
        <v>0</v>
      </c>
      <c r="G89">
        <v>0</v>
      </c>
      <c r="H89">
        <v>2426096</v>
      </c>
    </row>
    <row r="90" spans="1:8" x14ac:dyDescent="0.25">
      <c r="A90" t="str">
        <f>COUNTIF($E$2:E90,E90)&amp;E90</f>
        <v>14Fen-Edebiyat Fakültesi</v>
      </c>
      <c r="B90" t="s">
        <v>2081</v>
      </c>
      <c r="C90" t="s">
        <v>235</v>
      </c>
      <c r="D90" t="s">
        <v>1991</v>
      </c>
      <c r="E90" t="s">
        <v>31</v>
      </c>
      <c r="F90">
        <v>0</v>
      </c>
      <c r="G90">
        <v>0</v>
      </c>
      <c r="H90">
        <v>2426187</v>
      </c>
    </row>
    <row r="91" spans="1:8" x14ac:dyDescent="0.25">
      <c r="A91" t="str">
        <f>COUNTIF($E$2:E91,E91)&amp;E91</f>
        <v>15Fen-Edebiyat Fakültesi</v>
      </c>
      <c r="B91" t="s">
        <v>2082</v>
      </c>
      <c r="C91" t="s">
        <v>236</v>
      </c>
      <c r="D91" t="s">
        <v>1991</v>
      </c>
      <c r="E91" t="s">
        <v>31</v>
      </c>
      <c r="F91">
        <v>0</v>
      </c>
      <c r="G91">
        <v>0</v>
      </c>
      <c r="H91">
        <v>2426328</v>
      </c>
    </row>
    <row r="92" spans="1:8" x14ac:dyDescent="0.25">
      <c r="A92" t="str">
        <f>COUNTIF($E$2:E92,E92)&amp;E92</f>
        <v>16Fen-Edebiyat Fakültesi</v>
      </c>
      <c r="B92" t="s">
        <v>2083</v>
      </c>
      <c r="C92" t="s">
        <v>237</v>
      </c>
      <c r="D92" t="s">
        <v>1991</v>
      </c>
      <c r="E92" t="s">
        <v>31</v>
      </c>
      <c r="F92">
        <v>0</v>
      </c>
      <c r="G92">
        <v>0</v>
      </c>
      <c r="H92">
        <v>2426484</v>
      </c>
    </row>
    <row r="93" spans="1:8" x14ac:dyDescent="0.25">
      <c r="A93" t="str">
        <f>COUNTIF($E$2:E93,E93)&amp;E93</f>
        <v>17Fen-Edebiyat Fakültesi</v>
      </c>
      <c r="B93" t="s">
        <v>2036</v>
      </c>
      <c r="C93" t="s">
        <v>238</v>
      </c>
      <c r="D93" t="s">
        <v>1991</v>
      </c>
      <c r="E93" t="s">
        <v>31</v>
      </c>
      <c r="F93">
        <v>0</v>
      </c>
      <c r="G93">
        <v>0</v>
      </c>
      <c r="H93">
        <v>2426559</v>
      </c>
    </row>
    <row r="94" spans="1:8" x14ac:dyDescent="0.25">
      <c r="A94" t="str">
        <f>COUNTIF($E$2:E94,E94)&amp;E94</f>
        <v>18Fen-Edebiyat Fakültesi</v>
      </c>
      <c r="B94" t="s">
        <v>2084</v>
      </c>
      <c r="C94" t="s">
        <v>239</v>
      </c>
      <c r="D94" t="s">
        <v>1991</v>
      </c>
      <c r="E94" t="s">
        <v>31</v>
      </c>
      <c r="F94">
        <v>0</v>
      </c>
      <c r="G94">
        <v>0</v>
      </c>
      <c r="H94">
        <v>2426583</v>
      </c>
    </row>
    <row r="95" spans="1:8" x14ac:dyDescent="0.25">
      <c r="A95" t="str">
        <f>COUNTIF($E$2:E95,E95)&amp;E95</f>
        <v>19Fen-Edebiyat Fakültesi</v>
      </c>
      <c r="B95" t="s">
        <v>2085</v>
      </c>
      <c r="C95" t="s">
        <v>240</v>
      </c>
      <c r="D95" t="s">
        <v>1991</v>
      </c>
      <c r="E95" t="s">
        <v>31</v>
      </c>
      <c r="F95">
        <v>0</v>
      </c>
      <c r="G95">
        <v>0</v>
      </c>
      <c r="H95">
        <v>2426856</v>
      </c>
    </row>
    <row r="96" spans="1:8" x14ac:dyDescent="0.25">
      <c r="A96" t="str">
        <f>COUNTIF($E$2:E96,E96)&amp;E96</f>
        <v>20Fen-Edebiyat Fakültesi</v>
      </c>
      <c r="B96" t="s">
        <v>2086</v>
      </c>
      <c r="C96" t="s">
        <v>241</v>
      </c>
      <c r="D96" t="s">
        <v>1991</v>
      </c>
      <c r="E96" t="s">
        <v>31</v>
      </c>
      <c r="F96">
        <v>0</v>
      </c>
      <c r="G96">
        <v>0</v>
      </c>
      <c r="H96">
        <v>2426914</v>
      </c>
    </row>
    <row r="97" spans="1:8" x14ac:dyDescent="0.25">
      <c r="A97" t="str">
        <f>COUNTIF($E$2:E97,E97)&amp;E97</f>
        <v xml:space="preserve">12Eğitim Fakültesi </v>
      </c>
      <c r="B97" t="s">
        <v>2087</v>
      </c>
      <c r="C97" t="s">
        <v>242</v>
      </c>
      <c r="D97" t="s">
        <v>1991</v>
      </c>
      <c r="E97" t="s">
        <v>120</v>
      </c>
      <c r="F97">
        <v>0</v>
      </c>
      <c r="G97">
        <v>0</v>
      </c>
      <c r="H97">
        <v>2427003</v>
      </c>
    </row>
    <row r="98" spans="1:8" x14ac:dyDescent="0.25">
      <c r="A98" t="str">
        <f>COUNTIF($E$2:E98,E98)&amp;E98</f>
        <v xml:space="preserve">13Eğitim Fakültesi </v>
      </c>
      <c r="B98" t="s">
        <v>2088</v>
      </c>
      <c r="C98" t="s">
        <v>243</v>
      </c>
      <c r="D98" t="s">
        <v>1991</v>
      </c>
      <c r="E98" t="s">
        <v>120</v>
      </c>
      <c r="F98">
        <v>0</v>
      </c>
      <c r="G98">
        <v>0</v>
      </c>
      <c r="H98">
        <v>2427094</v>
      </c>
    </row>
    <row r="99" spans="1:8" x14ac:dyDescent="0.25">
      <c r="A99" t="str">
        <f>COUNTIF($E$2:E99,E99)&amp;E99</f>
        <v>21Fen-Edebiyat Fakültesi</v>
      </c>
      <c r="B99" t="s">
        <v>2089</v>
      </c>
      <c r="C99" t="s">
        <v>244</v>
      </c>
      <c r="D99" t="s">
        <v>1991</v>
      </c>
      <c r="E99" t="s">
        <v>31</v>
      </c>
      <c r="F99">
        <v>0</v>
      </c>
      <c r="G99">
        <v>0</v>
      </c>
      <c r="H99">
        <v>2427250</v>
      </c>
    </row>
    <row r="100" spans="1:8" x14ac:dyDescent="0.25">
      <c r="A100" t="str">
        <f>COUNTIF($E$2:E100,E100)&amp;E100</f>
        <v xml:space="preserve">14Eğitim Fakültesi </v>
      </c>
      <c r="B100" t="s">
        <v>2090</v>
      </c>
      <c r="C100" t="s">
        <v>245</v>
      </c>
      <c r="D100" t="s">
        <v>1991</v>
      </c>
      <c r="E100" t="s">
        <v>120</v>
      </c>
      <c r="F100">
        <v>0</v>
      </c>
      <c r="G100">
        <v>0</v>
      </c>
      <c r="H100">
        <v>2427581</v>
      </c>
    </row>
    <row r="101" spans="1:8" x14ac:dyDescent="0.25">
      <c r="A101" t="str">
        <f>COUNTIF($E$2:E101,E101)&amp;E101</f>
        <v>22Fen-Edebiyat Fakültesi</v>
      </c>
      <c r="B101" t="s">
        <v>2091</v>
      </c>
      <c r="C101" t="s">
        <v>246</v>
      </c>
      <c r="D101" t="s">
        <v>1991</v>
      </c>
      <c r="E101" t="s">
        <v>31</v>
      </c>
      <c r="F101">
        <v>0</v>
      </c>
      <c r="G101">
        <v>0</v>
      </c>
      <c r="H101">
        <v>2427656</v>
      </c>
    </row>
    <row r="102" spans="1:8" x14ac:dyDescent="0.25">
      <c r="A102" t="str">
        <f>COUNTIF($E$2:E102,E102)&amp;E102</f>
        <v>17Öğrenci Dekanlığı</v>
      </c>
      <c r="B102" t="s">
        <v>2092</v>
      </c>
      <c r="C102" t="s">
        <v>247</v>
      </c>
      <c r="D102" t="s">
        <v>1992</v>
      </c>
      <c r="E102" t="s">
        <v>117</v>
      </c>
      <c r="F102">
        <v>0</v>
      </c>
      <c r="G102">
        <v>0</v>
      </c>
      <c r="H102">
        <v>2428001</v>
      </c>
    </row>
    <row r="103" spans="1:8" x14ac:dyDescent="0.25">
      <c r="A103" t="str">
        <f>COUNTIF($E$2:E103,E103)&amp;E103</f>
        <v xml:space="preserve">15Eğitim Fakültesi </v>
      </c>
      <c r="B103" t="s">
        <v>2093</v>
      </c>
      <c r="C103" t="s">
        <v>248</v>
      </c>
      <c r="D103" t="s">
        <v>1991</v>
      </c>
      <c r="E103" t="s">
        <v>120</v>
      </c>
      <c r="F103">
        <v>0</v>
      </c>
      <c r="G103">
        <v>0</v>
      </c>
      <c r="H103">
        <v>2428662</v>
      </c>
    </row>
    <row r="104" spans="1:8" x14ac:dyDescent="0.25">
      <c r="A104" t="str">
        <f>COUNTIF($E$2:E104,E104)&amp;E104</f>
        <v xml:space="preserve">16Eğitim Fakültesi </v>
      </c>
      <c r="B104" t="s">
        <v>2094</v>
      </c>
      <c r="C104" t="s">
        <v>249</v>
      </c>
      <c r="D104" t="s">
        <v>1991</v>
      </c>
      <c r="E104" t="s">
        <v>120</v>
      </c>
      <c r="F104">
        <v>0</v>
      </c>
      <c r="G104">
        <v>0</v>
      </c>
      <c r="H104">
        <v>2429116</v>
      </c>
    </row>
    <row r="105" spans="1:8" x14ac:dyDescent="0.25">
      <c r="A105" t="str">
        <f>COUNTIF($E$2:E105,E105)&amp;E105</f>
        <v>18Öğrenci Dekanlığı</v>
      </c>
      <c r="B105" t="s">
        <v>2095</v>
      </c>
      <c r="C105" t="s">
        <v>250</v>
      </c>
      <c r="D105" t="s">
        <v>1992</v>
      </c>
      <c r="E105" t="s">
        <v>117</v>
      </c>
      <c r="F105">
        <v>0</v>
      </c>
      <c r="G105">
        <v>0</v>
      </c>
      <c r="H105">
        <v>2429587</v>
      </c>
    </row>
    <row r="106" spans="1:8" x14ac:dyDescent="0.25">
      <c r="A106" t="str">
        <f>COUNTIF($E$2:E106,E106)&amp;E106</f>
        <v xml:space="preserve">17Eğitim Fakültesi </v>
      </c>
      <c r="B106" t="s">
        <v>2096</v>
      </c>
      <c r="C106" t="s">
        <v>251</v>
      </c>
      <c r="D106" t="s">
        <v>1991</v>
      </c>
      <c r="E106" t="s">
        <v>120</v>
      </c>
      <c r="F106">
        <v>0</v>
      </c>
      <c r="G106">
        <v>0</v>
      </c>
      <c r="H106">
        <v>2429678</v>
      </c>
    </row>
    <row r="107" spans="1:8" x14ac:dyDescent="0.25">
      <c r="A107" t="str">
        <f>COUNTIF($E$2:E107,E107)&amp;E107</f>
        <v>19Öğrenci Dekanlığı</v>
      </c>
      <c r="B107" t="s">
        <v>2097</v>
      </c>
      <c r="C107" t="s">
        <v>252</v>
      </c>
      <c r="D107" t="s">
        <v>1992</v>
      </c>
      <c r="E107" t="s">
        <v>117</v>
      </c>
      <c r="F107">
        <v>0</v>
      </c>
      <c r="G107">
        <v>0</v>
      </c>
      <c r="H107">
        <v>2430080</v>
      </c>
    </row>
    <row r="108" spans="1:8" x14ac:dyDescent="0.25">
      <c r="A108" t="str">
        <f>COUNTIF($E$2:E108,E108)&amp;E108</f>
        <v>20Öğrenci Dekanlığı</v>
      </c>
      <c r="B108" t="s">
        <v>2098</v>
      </c>
      <c r="C108" t="s">
        <v>253</v>
      </c>
      <c r="D108" t="s">
        <v>1992</v>
      </c>
      <c r="E108" t="s">
        <v>117</v>
      </c>
      <c r="F108">
        <v>0</v>
      </c>
      <c r="G108">
        <v>0</v>
      </c>
      <c r="H108">
        <v>2430338</v>
      </c>
    </row>
    <row r="109" spans="1:8" x14ac:dyDescent="0.25">
      <c r="A109" t="str">
        <f>COUNTIF($E$2:E109,E109)&amp;E109</f>
        <v xml:space="preserve">18Eğitim Fakültesi </v>
      </c>
      <c r="B109" t="s">
        <v>2099</v>
      </c>
      <c r="C109" t="s">
        <v>254</v>
      </c>
      <c r="D109" t="s">
        <v>1991</v>
      </c>
      <c r="E109" t="s">
        <v>120</v>
      </c>
      <c r="F109">
        <v>0</v>
      </c>
      <c r="G109">
        <v>0</v>
      </c>
      <c r="H109">
        <v>2430395</v>
      </c>
    </row>
    <row r="110" spans="1:8" x14ac:dyDescent="0.25">
      <c r="A110" t="str">
        <f>COUNTIF($E$2:E110,E110)&amp;E110</f>
        <v xml:space="preserve">19Eğitim Fakültesi </v>
      </c>
      <c r="B110" t="s">
        <v>2100</v>
      </c>
      <c r="C110" t="s">
        <v>255</v>
      </c>
      <c r="D110" t="s">
        <v>1991</v>
      </c>
      <c r="E110" t="s">
        <v>120</v>
      </c>
      <c r="F110">
        <v>0</v>
      </c>
      <c r="G110">
        <v>0</v>
      </c>
      <c r="H110">
        <v>2430486</v>
      </c>
    </row>
    <row r="111" spans="1:8" x14ac:dyDescent="0.25">
      <c r="A111" t="str">
        <f>COUNTIF($E$2:E111,E111)&amp;E111</f>
        <v xml:space="preserve">20Eğitim Fakültesi </v>
      </c>
      <c r="B111" t="s">
        <v>2101</v>
      </c>
      <c r="C111" t="s">
        <v>256</v>
      </c>
      <c r="D111" t="s">
        <v>1991</v>
      </c>
      <c r="E111" t="s">
        <v>120</v>
      </c>
      <c r="F111">
        <v>0</v>
      </c>
      <c r="G111">
        <v>0</v>
      </c>
      <c r="H111">
        <v>2430494</v>
      </c>
    </row>
    <row r="112" spans="1:8" x14ac:dyDescent="0.25">
      <c r="A112" t="str">
        <f>COUNTIF($E$2:E112,E112)&amp;E112</f>
        <v>1Engelsiz ODTÜ Birimi</v>
      </c>
      <c r="B112" t="s">
        <v>2102</v>
      </c>
      <c r="C112" t="s">
        <v>257</v>
      </c>
      <c r="D112" t="s">
        <v>1991</v>
      </c>
      <c r="E112" t="s">
        <v>29</v>
      </c>
      <c r="F112">
        <v>0</v>
      </c>
      <c r="G112">
        <v>0</v>
      </c>
      <c r="H112">
        <v>2430585</v>
      </c>
    </row>
    <row r="113" spans="1:8" x14ac:dyDescent="0.25">
      <c r="A113" t="str">
        <f>COUNTIF($E$2:E113,E113)&amp;E113</f>
        <v>2Engelsiz ODTÜ Birimi</v>
      </c>
      <c r="B113" t="s">
        <v>2103</v>
      </c>
      <c r="C113" t="s">
        <v>258</v>
      </c>
      <c r="D113" t="s">
        <v>1991</v>
      </c>
      <c r="E113" t="s">
        <v>29</v>
      </c>
      <c r="F113">
        <v>0</v>
      </c>
      <c r="G113">
        <v>0</v>
      </c>
      <c r="H113">
        <v>2430932</v>
      </c>
    </row>
    <row r="114" spans="1:8" x14ac:dyDescent="0.25">
      <c r="A114" t="str">
        <f>COUNTIF($E$2:E114,E114)&amp;E114</f>
        <v>5ODTÜ Uzay ve Hızlandırıcı Teknolojiler Uygulama ve Araştırma Merkezi (İVME-R)</v>
      </c>
      <c r="B114" t="s">
        <v>2104</v>
      </c>
      <c r="C114" t="s">
        <v>259</v>
      </c>
      <c r="D114" t="s">
        <v>1991</v>
      </c>
      <c r="E114" t="s">
        <v>112</v>
      </c>
      <c r="F114">
        <v>0</v>
      </c>
      <c r="G114">
        <v>0</v>
      </c>
      <c r="H114">
        <v>2431393</v>
      </c>
    </row>
    <row r="115" spans="1:8" x14ac:dyDescent="0.25">
      <c r="A115" t="str">
        <f>COUNTIF($E$2:E115,E115)&amp;E115</f>
        <v xml:space="preserve">21Eğitim Fakültesi </v>
      </c>
      <c r="B115" t="s">
        <v>2105</v>
      </c>
      <c r="C115" t="s">
        <v>260</v>
      </c>
      <c r="D115" t="s">
        <v>1991</v>
      </c>
      <c r="E115" t="s">
        <v>120</v>
      </c>
      <c r="F115">
        <v>0</v>
      </c>
      <c r="G115">
        <v>0</v>
      </c>
      <c r="H115">
        <v>2432136</v>
      </c>
    </row>
    <row r="116" spans="1:8" x14ac:dyDescent="0.25">
      <c r="A116" t="str">
        <f>COUNTIF($E$2:E116,E116)&amp;E116</f>
        <v>23Fen-Edebiyat Fakültesi</v>
      </c>
      <c r="B116" t="s">
        <v>2106</v>
      </c>
      <c r="C116" t="s">
        <v>261</v>
      </c>
      <c r="D116" t="s">
        <v>1991</v>
      </c>
      <c r="E116" t="s">
        <v>31</v>
      </c>
      <c r="F116">
        <v>0</v>
      </c>
      <c r="G116">
        <v>0</v>
      </c>
      <c r="H116">
        <v>2433332</v>
      </c>
    </row>
    <row r="117" spans="1:8" x14ac:dyDescent="0.25">
      <c r="A117" t="str">
        <f>COUNTIF($E$2:E117,E117)&amp;E117</f>
        <v xml:space="preserve">22Eğitim Fakültesi </v>
      </c>
      <c r="B117" t="s">
        <v>2107</v>
      </c>
      <c r="C117" t="s">
        <v>262</v>
      </c>
      <c r="D117" t="s">
        <v>1991</v>
      </c>
      <c r="E117" t="s">
        <v>120</v>
      </c>
      <c r="F117">
        <v>0</v>
      </c>
      <c r="G117">
        <v>0</v>
      </c>
      <c r="H117">
        <v>2433589</v>
      </c>
    </row>
    <row r="118" spans="1:8" x14ac:dyDescent="0.25">
      <c r="A118" t="str">
        <f>COUNTIF($E$2:E118,E118)&amp;E118</f>
        <v xml:space="preserve">23Eğitim Fakültesi </v>
      </c>
      <c r="B118" t="s">
        <v>2108</v>
      </c>
      <c r="C118" t="s">
        <v>263</v>
      </c>
      <c r="D118" t="s">
        <v>1991</v>
      </c>
      <c r="E118" t="s">
        <v>120</v>
      </c>
      <c r="F118">
        <v>0</v>
      </c>
      <c r="G118">
        <v>0</v>
      </c>
      <c r="H118">
        <v>2434181</v>
      </c>
    </row>
    <row r="119" spans="1:8" x14ac:dyDescent="0.25">
      <c r="A119" t="str">
        <f>COUNTIF($E$2:E119,E119)&amp;E119</f>
        <v xml:space="preserve">24Eğitim Fakültesi </v>
      </c>
      <c r="B119" t="s">
        <v>2109</v>
      </c>
      <c r="C119" t="s">
        <v>264</v>
      </c>
      <c r="D119" t="s">
        <v>1991</v>
      </c>
      <c r="E119" t="s">
        <v>120</v>
      </c>
      <c r="F119">
        <v>0</v>
      </c>
      <c r="G119">
        <v>0</v>
      </c>
      <c r="H119">
        <v>2434272</v>
      </c>
    </row>
    <row r="120" spans="1:8" x14ac:dyDescent="0.25">
      <c r="A120" t="str">
        <f>COUNTIF($E$2:E120,E120)&amp;E120</f>
        <v xml:space="preserve">25Eğitim Fakültesi </v>
      </c>
      <c r="B120" t="s">
        <v>2028</v>
      </c>
      <c r="C120" t="s">
        <v>265</v>
      </c>
      <c r="D120" t="s">
        <v>1991</v>
      </c>
      <c r="E120" t="s">
        <v>120</v>
      </c>
      <c r="F120">
        <v>0</v>
      </c>
      <c r="G120">
        <v>0</v>
      </c>
      <c r="H120">
        <v>2434645</v>
      </c>
    </row>
    <row r="121" spans="1:8" x14ac:dyDescent="0.25">
      <c r="A121" t="str">
        <f>COUNTIF($E$2:E121,E121)&amp;E121</f>
        <v xml:space="preserve">26Eğitim Fakültesi </v>
      </c>
      <c r="B121" t="s">
        <v>2110</v>
      </c>
      <c r="C121" t="s">
        <v>266</v>
      </c>
      <c r="D121" t="s">
        <v>1991</v>
      </c>
      <c r="E121" t="s">
        <v>120</v>
      </c>
      <c r="F121">
        <v>0</v>
      </c>
      <c r="G121">
        <v>0</v>
      </c>
      <c r="H121">
        <v>2436004</v>
      </c>
    </row>
    <row r="122" spans="1:8" x14ac:dyDescent="0.25">
      <c r="A122" t="str">
        <f>COUNTIF($E$2:E122,E122)&amp;E122</f>
        <v xml:space="preserve">27Eğitim Fakültesi </v>
      </c>
      <c r="B122" t="s">
        <v>2111</v>
      </c>
      <c r="C122" t="s">
        <v>267</v>
      </c>
      <c r="D122" t="s">
        <v>1991</v>
      </c>
      <c r="E122" t="s">
        <v>120</v>
      </c>
      <c r="F122">
        <v>0</v>
      </c>
      <c r="G122">
        <v>0</v>
      </c>
      <c r="H122">
        <v>2436525</v>
      </c>
    </row>
    <row r="123" spans="1:8" x14ac:dyDescent="0.25">
      <c r="A123" t="str">
        <f>COUNTIF($E$2:E123,E123)&amp;E123</f>
        <v>2EKOSAM - Ekosistem Uygulama ve Araştırma Merkezi</v>
      </c>
      <c r="B123" t="s">
        <v>2112</v>
      </c>
      <c r="C123" t="s">
        <v>268</v>
      </c>
      <c r="D123" t="s">
        <v>1991</v>
      </c>
      <c r="E123" t="s">
        <v>27</v>
      </c>
      <c r="F123">
        <v>0</v>
      </c>
      <c r="G123">
        <v>0</v>
      </c>
      <c r="H123">
        <v>2437200</v>
      </c>
    </row>
    <row r="124" spans="1:8" x14ac:dyDescent="0.25">
      <c r="A124" t="str">
        <f>COUNTIF($E$2:E124,E124)&amp;E124</f>
        <v>3EKOSAM - Ekosistem Uygulama ve Araştırma Merkezi</v>
      </c>
      <c r="B124" t="s">
        <v>2113</v>
      </c>
      <c r="C124" t="s">
        <v>269</v>
      </c>
      <c r="D124" t="s">
        <v>1991</v>
      </c>
      <c r="E124" t="s">
        <v>27</v>
      </c>
      <c r="F124">
        <v>0</v>
      </c>
      <c r="G124">
        <v>0</v>
      </c>
      <c r="H124">
        <v>2437234</v>
      </c>
    </row>
    <row r="125" spans="1:8" x14ac:dyDescent="0.25">
      <c r="A125" t="str">
        <f>COUNTIF($E$2:E125,E125)&amp;E125</f>
        <v>21Öğrenci Dekanlığı</v>
      </c>
      <c r="B125" t="s">
        <v>2114</v>
      </c>
      <c r="C125" t="s">
        <v>270</v>
      </c>
      <c r="D125" t="s">
        <v>1992</v>
      </c>
      <c r="E125" t="s">
        <v>117</v>
      </c>
      <c r="F125">
        <v>0</v>
      </c>
      <c r="G125">
        <v>0</v>
      </c>
      <c r="H125">
        <v>2437325</v>
      </c>
    </row>
    <row r="126" spans="1:8" x14ac:dyDescent="0.25">
      <c r="A126" t="str">
        <f>COUNTIF($E$2:E126,E126)&amp;E126</f>
        <v>7Mühendislik Fakültesi</v>
      </c>
      <c r="B126" t="s">
        <v>2115</v>
      </c>
      <c r="C126" t="s">
        <v>271</v>
      </c>
      <c r="D126" t="s">
        <v>1991</v>
      </c>
      <c r="E126" t="s">
        <v>40</v>
      </c>
      <c r="F126">
        <v>0</v>
      </c>
      <c r="G126">
        <v>0</v>
      </c>
      <c r="H126">
        <v>2437408</v>
      </c>
    </row>
    <row r="127" spans="1:8" x14ac:dyDescent="0.25">
      <c r="A127" t="str">
        <f>COUNTIF($E$2:E127,E127)&amp;E127</f>
        <v>3Bilim İletişim Grubu(Ofisi) (Rektörlüğe Bağlı Birim)</v>
      </c>
      <c r="B127" t="s">
        <v>2116</v>
      </c>
      <c r="C127" t="s">
        <v>272</v>
      </c>
      <c r="D127" t="s">
        <v>1992</v>
      </c>
      <c r="E127" t="s">
        <v>115</v>
      </c>
      <c r="F127">
        <v>0</v>
      </c>
      <c r="G127">
        <v>0</v>
      </c>
      <c r="H127">
        <v>2437416</v>
      </c>
    </row>
    <row r="128" spans="1:8" x14ac:dyDescent="0.25">
      <c r="A128" t="str">
        <f>COUNTIF($E$2:E128,E128)&amp;E128</f>
        <v>8Mühendislik Fakültesi</v>
      </c>
      <c r="B128" t="s">
        <v>2117</v>
      </c>
      <c r="C128" t="s">
        <v>273</v>
      </c>
      <c r="D128" t="s">
        <v>1991</v>
      </c>
      <c r="E128" t="s">
        <v>40</v>
      </c>
      <c r="F128">
        <v>0</v>
      </c>
      <c r="G128">
        <v>0</v>
      </c>
      <c r="H128">
        <v>2437432</v>
      </c>
    </row>
    <row r="129" spans="1:8" x14ac:dyDescent="0.25">
      <c r="A129" t="str">
        <f>COUNTIF($E$2:E129,E129)&amp;E129</f>
        <v>4Bilim İletişim Grubu(Ofisi) (Rektörlüğe Bağlı Birim)</v>
      </c>
      <c r="B129" t="s">
        <v>2118</v>
      </c>
      <c r="C129" t="s">
        <v>274</v>
      </c>
      <c r="D129" t="s">
        <v>1992</v>
      </c>
      <c r="E129" t="s">
        <v>115</v>
      </c>
      <c r="F129">
        <v>0</v>
      </c>
      <c r="G129">
        <v>0</v>
      </c>
      <c r="H129">
        <v>2437556</v>
      </c>
    </row>
    <row r="130" spans="1:8" x14ac:dyDescent="0.25">
      <c r="A130" t="str">
        <f>COUNTIF($E$2:E130,E130)&amp;E130</f>
        <v>5Bilim İletişim Grubu(Ofisi) (Rektörlüğe Bağlı Birim)</v>
      </c>
      <c r="B130" t="s">
        <v>2119</v>
      </c>
      <c r="C130" t="s">
        <v>275</v>
      </c>
      <c r="D130" t="s">
        <v>1992</v>
      </c>
      <c r="E130" t="s">
        <v>115</v>
      </c>
      <c r="F130">
        <v>0</v>
      </c>
      <c r="G130">
        <v>0</v>
      </c>
      <c r="H130">
        <v>2437812</v>
      </c>
    </row>
    <row r="131" spans="1:8" x14ac:dyDescent="0.25">
      <c r="A131" t="str">
        <f>COUNTIF($E$2:E131,E131)&amp;E131</f>
        <v>9Mühendislik Fakültesi</v>
      </c>
      <c r="B131" t="s">
        <v>2120</v>
      </c>
      <c r="C131" t="s">
        <v>276</v>
      </c>
      <c r="D131" t="s">
        <v>1991</v>
      </c>
      <c r="E131" t="s">
        <v>40</v>
      </c>
      <c r="F131">
        <v>0</v>
      </c>
      <c r="G131">
        <v>0</v>
      </c>
      <c r="H131">
        <v>2437879</v>
      </c>
    </row>
    <row r="132" spans="1:8" x14ac:dyDescent="0.25">
      <c r="A132" t="str">
        <f>COUNTIF($E$2:E132,E132)&amp;E132</f>
        <v>6Bilim İletişim Grubu(Ofisi) (Rektörlüğe Bağlı Birim)</v>
      </c>
      <c r="B132" t="s">
        <v>2121</v>
      </c>
      <c r="C132" t="s">
        <v>277</v>
      </c>
      <c r="D132" t="s">
        <v>1992</v>
      </c>
      <c r="E132" t="s">
        <v>115</v>
      </c>
      <c r="F132">
        <v>0</v>
      </c>
      <c r="G132">
        <v>0</v>
      </c>
      <c r="H132">
        <v>2438018</v>
      </c>
    </row>
    <row r="133" spans="1:8" x14ac:dyDescent="0.25">
      <c r="A133" t="str">
        <f>COUNTIF($E$2:E133,E133)&amp;E133</f>
        <v>10Mühendislik Fakültesi</v>
      </c>
      <c r="B133" t="s">
        <v>2122</v>
      </c>
      <c r="C133" t="s">
        <v>278</v>
      </c>
      <c r="D133" t="s">
        <v>1991</v>
      </c>
      <c r="E133" t="s">
        <v>40</v>
      </c>
      <c r="F133">
        <v>0</v>
      </c>
      <c r="G133">
        <v>0</v>
      </c>
      <c r="H133">
        <v>2438224</v>
      </c>
    </row>
    <row r="134" spans="1:8" x14ac:dyDescent="0.25">
      <c r="A134" t="str">
        <f>COUNTIF($E$2:E134,E134)&amp;E134</f>
        <v>11Mühendislik Fakültesi</v>
      </c>
      <c r="B134" t="s">
        <v>2123</v>
      </c>
      <c r="C134" t="s">
        <v>279</v>
      </c>
      <c r="D134" t="s">
        <v>1991</v>
      </c>
      <c r="E134" t="s">
        <v>40</v>
      </c>
      <c r="F134">
        <v>0</v>
      </c>
      <c r="G134">
        <v>0</v>
      </c>
      <c r="H134">
        <v>2438257</v>
      </c>
    </row>
    <row r="135" spans="1:8" x14ac:dyDescent="0.25">
      <c r="A135" t="str">
        <f>COUNTIF($E$2:E135,E135)&amp;E135</f>
        <v>7Bilim İletişim Grubu(Ofisi) (Rektörlüğe Bağlı Birim)</v>
      </c>
      <c r="B135" t="s">
        <v>2124</v>
      </c>
      <c r="C135" t="s">
        <v>280</v>
      </c>
      <c r="D135" t="s">
        <v>1992</v>
      </c>
      <c r="E135" t="s">
        <v>115</v>
      </c>
      <c r="F135">
        <v>0</v>
      </c>
      <c r="G135">
        <v>0</v>
      </c>
      <c r="H135">
        <v>2438638</v>
      </c>
    </row>
    <row r="136" spans="1:8" x14ac:dyDescent="0.25">
      <c r="A136" t="str">
        <f>COUNTIF($E$2:E136,E136)&amp;E136</f>
        <v>8Bilim İletişim Grubu(Ofisi) (Rektörlüğe Bağlı Birim)</v>
      </c>
      <c r="B136" t="s">
        <v>2125</v>
      </c>
      <c r="C136" t="s">
        <v>281</v>
      </c>
      <c r="D136" t="s">
        <v>1992</v>
      </c>
      <c r="E136" t="s">
        <v>115</v>
      </c>
      <c r="F136">
        <v>0</v>
      </c>
      <c r="G136">
        <v>0</v>
      </c>
      <c r="H136">
        <v>2438786</v>
      </c>
    </row>
    <row r="137" spans="1:8" x14ac:dyDescent="0.25">
      <c r="A137" t="str">
        <f>COUNTIF($E$2:E137,E137)&amp;E137</f>
        <v>9Bilim İletişim Grubu(Ofisi) (Rektörlüğe Bağlı Birim)</v>
      </c>
      <c r="B137" t="s">
        <v>2126</v>
      </c>
      <c r="C137" t="s">
        <v>282</v>
      </c>
      <c r="D137" t="s">
        <v>1992</v>
      </c>
      <c r="E137" t="s">
        <v>115</v>
      </c>
      <c r="F137">
        <v>0</v>
      </c>
      <c r="G137">
        <v>0</v>
      </c>
      <c r="H137">
        <v>2439024</v>
      </c>
    </row>
    <row r="138" spans="1:8" x14ac:dyDescent="0.25">
      <c r="A138" t="str">
        <f>COUNTIF($E$2:E138,E138)&amp;E138</f>
        <v>24Fen-Edebiyat Fakültesi</v>
      </c>
      <c r="B138" t="s">
        <v>2127</v>
      </c>
      <c r="C138" t="s">
        <v>283</v>
      </c>
      <c r="D138" t="s">
        <v>1991</v>
      </c>
      <c r="E138" t="s">
        <v>31</v>
      </c>
      <c r="F138">
        <v>0</v>
      </c>
      <c r="G138">
        <v>0</v>
      </c>
      <c r="H138">
        <v>2439131</v>
      </c>
    </row>
    <row r="139" spans="1:8" x14ac:dyDescent="0.25">
      <c r="A139" t="str">
        <f>COUNTIF($E$2:E139,E139)&amp;E139</f>
        <v>12Mühendislik Fakültesi</v>
      </c>
      <c r="B139" t="s">
        <v>2128</v>
      </c>
      <c r="C139" t="s">
        <v>284</v>
      </c>
      <c r="D139" t="s">
        <v>1991</v>
      </c>
      <c r="E139" t="s">
        <v>40</v>
      </c>
      <c r="F139">
        <v>0</v>
      </c>
      <c r="G139">
        <v>0</v>
      </c>
      <c r="H139">
        <v>2439321</v>
      </c>
    </row>
    <row r="140" spans="1:8" x14ac:dyDescent="0.25">
      <c r="A140" t="str">
        <f>COUNTIF($E$2:E140,E140)&amp;E140</f>
        <v>10Bilim İletişim Grubu(Ofisi) (Rektörlüğe Bağlı Birim)</v>
      </c>
      <c r="B140" t="s">
        <v>2129</v>
      </c>
      <c r="C140" t="s">
        <v>285</v>
      </c>
      <c r="D140" t="s">
        <v>1992</v>
      </c>
      <c r="E140" t="s">
        <v>115</v>
      </c>
      <c r="F140">
        <v>0</v>
      </c>
      <c r="G140">
        <v>0</v>
      </c>
      <c r="H140">
        <v>2439339</v>
      </c>
    </row>
    <row r="141" spans="1:8" x14ac:dyDescent="0.25">
      <c r="A141" t="str">
        <f>COUNTIF($E$2:E141,E141)&amp;E141</f>
        <v xml:space="preserve">28Eğitim Fakültesi </v>
      </c>
      <c r="B141" t="s">
        <v>2130</v>
      </c>
      <c r="C141" t="s">
        <v>286</v>
      </c>
      <c r="D141" t="s">
        <v>1991</v>
      </c>
      <c r="E141" t="s">
        <v>120</v>
      </c>
      <c r="F141">
        <v>0</v>
      </c>
      <c r="G141">
        <v>0</v>
      </c>
      <c r="H141">
        <v>2439479</v>
      </c>
    </row>
    <row r="142" spans="1:8" x14ac:dyDescent="0.25">
      <c r="A142" t="str">
        <f>COUNTIF($E$2:E142,E142)&amp;E142</f>
        <v>22Öğrenci Dekanlığı</v>
      </c>
      <c r="B142" t="s">
        <v>2131</v>
      </c>
      <c r="C142" t="s">
        <v>287</v>
      </c>
      <c r="D142" t="s">
        <v>1992</v>
      </c>
      <c r="E142" t="s">
        <v>117</v>
      </c>
      <c r="F142">
        <v>0</v>
      </c>
      <c r="G142">
        <v>0</v>
      </c>
      <c r="H142">
        <v>2439495</v>
      </c>
    </row>
    <row r="143" spans="1:8" x14ac:dyDescent="0.25">
      <c r="A143" t="str">
        <f>COUNTIF($E$2:E143,E143)&amp;E143</f>
        <v xml:space="preserve">29Eğitim Fakültesi </v>
      </c>
      <c r="B143" t="s">
        <v>2132</v>
      </c>
      <c r="C143" t="s">
        <v>288</v>
      </c>
      <c r="D143" t="s">
        <v>1991</v>
      </c>
      <c r="E143" t="s">
        <v>120</v>
      </c>
      <c r="F143">
        <v>0</v>
      </c>
      <c r="G143">
        <v>0</v>
      </c>
      <c r="H143">
        <v>2439578</v>
      </c>
    </row>
    <row r="144" spans="1:8" x14ac:dyDescent="0.25">
      <c r="A144" t="str">
        <f>COUNTIF($E$2:E144,E144)&amp;E144</f>
        <v xml:space="preserve">30Eğitim Fakültesi </v>
      </c>
      <c r="B144" t="s">
        <v>2133</v>
      </c>
      <c r="C144" t="s">
        <v>289</v>
      </c>
      <c r="D144" t="s">
        <v>1991</v>
      </c>
      <c r="E144" t="s">
        <v>120</v>
      </c>
      <c r="F144">
        <v>0</v>
      </c>
      <c r="G144">
        <v>0</v>
      </c>
      <c r="H144">
        <v>2439719</v>
      </c>
    </row>
    <row r="145" spans="1:8" x14ac:dyDescent="0.25">
      <c r="A145" t="str">
        <f>COUNTIF($E$2:E145,E145)&amp;E145</f>
        <v xml:space="preserve">31Eğitim Fakültesi </v>
      </c>
      <c r="B145" t="s">
        <v>2134</v>
      </c>
      <c r="C145" t="s">
        <v>290</v>
      </c>
      <c r="D145" t="s">
        <v>1991</v>
      </c>
      <c r="E145" t="s">
        <v>120</v>
      </c>
      <c r="F145">
        <v>0</v>
      </c>
      <c r="G145">
        <v>0</v>
      </c>
      <c r="H145">
        <v>2440030</v>
      </c>
    </row>
    <row r="146" spans="1:8" x14ac:dyDescent="0.25">
      <c r="A146" t="str">
        <f>COUNTIF($E$2:E146,E146)&amp;E146</f>
        <v>23Öğrenci Dekanlığı</v>
      </c>
      <c r="B146" t="s">
        <v>2135</v>
      </c>
      <c r="C146" t="s">
        <v>291</v>
      </c>
      <c r="D146" t="s">
        <v>1992</v>
      </c>
      <c r="E146" t="s">
        <v>117</v>
      </c>
      <c r="F146">
        <v>0</v>
      </c>
      <c r="G146">
        <v>0</v>
      </c>
      <c r="H146">
        <v>2440121</v>
      </c>
    </row>
    <row r="147" spans="1:8" x14ac:dyDescent="0.25">
      <c r="A147" t="str">
        <f>COUNTIF($E$2:E147,E147)&amp;E147</f>
        <v xml:space="preserve">32Eğitim Fakültesi </v>
      </c>
      <c r="B147" t="s">
        <v>2136</v>
      </c>
      <c r="C147" t="s">
        <v>292</v>
      </c>
      <c r="D147" t="s">
        <v>1991</v>
      </c>
      <c r="E147" t="s">
        <v>120</v>
      </c>
      <c r="F147">
        <v>0</v>
      </c>
      <c r="G147">
        <v>0</v>
      </c>
      <c r="H147">
        <v>2440733</v>
      </c>
    </row>
    <row r="148" spans="1:8" x14ac:dyDescent="0.25">
      <c r="A148" t="str">
        <f>COUNTIF($E$2:E148,E148)&amp;E148</f>
        <v xml:space="preserve">33Eğitim Fakültesi </v>
      </c>
      <c r="B148" t="s">
        <v>2075</v>
      </c>
      <c r="C148" t="s">
        <v>293</v>
      </c>
      <c r="D148" t="s">
        <v>1991</v>
      </c>
      <c r="E148" t="s">
        <v>120</v>
      </c>
      <c r="F148">
        <v>0</v>
      </c>
      <c r="G148">
        <v>0</v>
      </c>
      <c r="H148">
        <v>2440899</v>
      </c>
    </row>
    <row r="149" spans="1:8" x14ac:dyDescent="0.25">
      <c r="A149" t="str">
        <f>COUNTIF($E$2:E149,E149)&amp;E149</f>
        <v>4EKOSAM - Ekosistem Uygulama ve Araştırma Merkezi</v>
      </c>
      <c r="B149" t="s">
        <v>2137</v>
      </c>
      <c r="C149" t="s">
        <v>294</v>
      </c>
      <c r="D149" t="s">
        <v>1991</v>
      </c>
      <c r="E149" t="s">
        <v>27</v>
      </c>
      <c r="F149">
        <v>0</v>
      </c>
      <c r="G149">
        <v>0</v>
      </c>
      <c r="H149">
        <v>2441079</v>
      </c>
    </row>
    <row r="150" spans="1:8" x14ac:dyDescent="0.25">
      <c r="A150" t="str">
        <f>COUNTIF($E$2:E150,E150)&amp;E150</f>
        <v>5EKOSAM - Ekosistem Uygulama ve Araştırma Merkezi</v>
      </c>
      <c r="B150" t="s">
        <v>2138</v>
      </c>
      <c r="C150" t="s">
        <v>295</v>
      </c>
      <c r="D150" t="s">
        <v>1991</v>
      </c>
      <c r="E150" t="s">
        <v>27</v>
      </c>
      <c r="F150">
        <v>0</v>
      </c>
      <c r="G150">
        <v>0</v>
      </c>
      <c r="H150">
        <v>2441103</v>
      </c>
    </row>
    <row r="151" spans="1:8" x14ac:dyDescent="0.25">
      <c r="A151" t="str">
        <f>COUNTIF($E$2:E151,E151)&amp;E151</f>
        <v>1ENDAM-Enerji Malzemeleri ve Depolama Cihazları Uygulama Araştırma Merkezi</v>
      </c>
      <c r="B151" t="s">
        <v>2139</v>
      </c>
      <c r="C151" t="s">
        <v>296</v>
      </c>
      <c r="D151" t="s">
        <v>1991</v>
      </c>
      <c r="E151" t="s">
        <v>28</v>
      </c>
      <c r="F151">
        <v>0</v>
      </c>
      <c r="G151">
        <v>0</v>
      </c>
      <c r="H151">
        <v>2441624</v>
      </c>
    </row>
    <row r="152" spans="1:8" x14ac:dyDescent="0.25">
      <c r="A152" t="str">
        <f>COUNTIF($E$2:E152,E152)&amp;E152</f>
        <v>1PAL - Petrol Araştırma Merkezi</v>
      </c>
      <c r="B152" t="s">
        <v>2140</v>
      </c>
      <c r="C152" t="s">
        <v>297</v>
      </c>
      <c r="D152" t="s">
        <v>1991</v>
      </c>
      <c r="E152" t="s">
        <v>43</v>
      </c>
      <c r="F152">
        <v>0</v>
      </c>
      <c r="G152">
        <v>0</v>
      </c>
      <c r="H152">
        <v>2441889</v>
      </c>
    </row>
    <row r="153" spans="1:8" x14ac:dyDescent="0.25">
      <c r="A153" t="str">
        <f>COUNTIF($E$2:E153,E153)&amp;E153</f>
        <v>2PAL - Petrol Araştırma Merkezi</v>
      </c>
      <c r="B153" t="s">
        <v>2141</v>
      </c>
      <c r="C153" t="s">
        <v>298</v>
      </c>
      <c r="D153" t="s">
        <v>1991</v>
      </c>
      <c r="E153" t="s">
        <v>43</v>
      </c>
      <c r="F153">
        <v>0</v>
      </c>
      <c r="G153">
        <v>0</v>
      </c>
      <c r="H153">
        <v>2442192</v>
      </c>
    </row>
    <row r="154" spans="1:8" x14ac:dyDescent="0.25">
      <c r="A154" t="str">
        <f>COUNTIF($E$2:E154,E154)&amp;E154</f>
        <v>24Öğrenci Dekanlığı</v>
      </c>
      <c r="B154" t="s">
        <v>2060</v>
      </c>
      <c r="C154" t="s">
        <v>299</v>
      </c>
      <c r="D154" t="s">
        <v>1992</v>
      </c>
      <c r="E154" t="s">
        <v>117</v>
      </c>
      <c r="F154">
        <v>0</v>
      </c>
      <c r="G154">
        <v>0</v>
      </c>
      <c r="H154">
        <v>2442218</v>
      </c>
    </row>
    <row r="155" spans="1:8" x14ac:dyDescent="0.25">
      <c r="A155" t="str">
        <f>COUNTIF($E$2:E155,E155)&amp;E155</f>
        <v>5ODTÜ KPM - Kariyer Planlama Uygulama ve Araştırma Merkezi (Rektörlüğe Bağlı Birim)</v>
      </c>
      <c r="B155" t="s">
        <v>2142</v>
      </c>
      <c r="C155" t="s">
        <v>300</v>
      </c>
      <c r="D155" t="s">
        <v>1992</v>
      </c>
      <c r="E155" t="s">
        <v>113</v>
      </c>
      <c r="F155">
        <v>0</v>
      </c>
      <c r="G155">
        <v>0</v>
      </c>
      <c r="H155">
        <v>2445195</v>
      </c>
    </row>
    <row r="156" spans="1:8" x14ac:dyDescent="0.25">
      <c r="A156" t="str">
        <f>COUNTIF($E$2:E156,E156)&amp;E156</f>
        <v>1Rüzgar Enerjisi Teknolojileri Uygulama ve Araştırma Mrk.(RÜZGEM)</v>
      </c>
      <c r="B156" t="s">
        <v>2143</v>
      </c>
      <c r="C156" t="s">
        <v>301</v>
      </c>
      <c r="D156" t="s">
        <v>1991</v>
      </c>
      <c r="E156" t="s">
        <v>123</v>
      </c>
      <c r="F156">
        <v>0</v>
      </c>
      <c r="G156">
        <v>0</v>
      </c>
      <c r="H156">
        <v>2445583</v>
      </c>
    </row>
    <row r="157" spans="1:8" x14ac:dyDescent="0.25">
      <c r="A157" t="str">
        <f>COUNTIF($E$2:E157,E157)&amp;E157</f>
        <v>13Mühendislik Fakültesi</v>
      </c>
      <c r="B157" t="s">
        <v>2144</v>
      </c>
      <c r="C157" t="s">
        <v>302</v>
      </c>
      <c r="D157" t="s">
        <v>1991</v>
      </c>
      <c r="E157" t="s">
        <v>40</v>
      </c>
      <c r="F157">
        <v>0</v>
      </c>
      <c r="G157">
        <v>0</v>
      </c>
      <c r="H157">
        <v>2445658</v>
      </c>
    </row>
    <row r="158" spans="1:8" x14ac:dyDescent="0.25">
      <c r="A158" t="str">
        <f>COUNTIF($E$2:E158,E158)&amp;E158</f>
        <v>1ROMER - Robotik ve Yapay Zeka Teknolojileri Uygulama ve Araştırma Merkezi</v>
      </c>
      <c r="B158" t="s">
        <v>2145</v>
      </c>
      <c r="C158" t="s">
        <v>303</v>
      </c>
      <c r="D158" t="s">
        <v>1991</v>
      </c>
      <c r="E158" t="s">
        <v>44</v>
      </c>
      <c r="F158">
        <v>0</v>
      </c>
      <c r="G158">
        <v>0</v>
      </c>
      <c r="H158">
        <v>2445716</v>
      </c>
    </row>
    <row r="159" spans="1:8" x14ac:dyDescent="0.25">
      <c r="A159" t="str">
        <f>COUNTIF($E$2:E159,E159)&amp;E159</f>
        <v>2Rüzgar Enerjisi Teknolojileri Uygulama ve Araştırma Mrk.(RÜZGEM)</v>
      </c>
      <c r="B159" t="s">
        <v>2146</v>
      </c>
      <c r="C159" t="s">
        <v>304</v>
      </c>
      <c r="D159" t="s">
        <v>1991</v>
      </c>
      <c r="E159" t="s">
        <v>123</v>
      </c>
      <c r="F159">
        <v>0</v>
      </c>
      <c r="G159">
        <v>0</v>
      </c>
      <c r="H159">
        <v>2446813</v>
      </c>
    </row>
    <row r="160" spans="1:8" x14ac:dyDescent="0.25">
      <c r="A160" t="str">
        <f>COUNTIF($E$2:E160,E160)&amp;E160</f>
        <v>1Kaynak Teknolojisi ve Tahribatsız Muayene Araş. ve Uyg. Mrk. (KATAMER)</v>
      </c>
      <c r="B160" t="s">
        <v>2147</v>
      </c>
      <c r="C160" t="s">
        <v>305</v>
      </c>
      <c r="D160" t="s">
        <v>1991</v>
      </c>
      <c r="E160" t="s">
        <v>36</v>
      </c>
      <c r="F160">
        <v>0</v>
      </c>
      <c r="G160">
        <v>0</v>
      </c>
      <c r="H160">
        <v>2447316</v>
      </c>
    </row>
    <row r="161" spans="1:8" x14ac:dyDescent="0.25">
      <c r="A161" t="str">
        <f>COUNTIF($E$2:E161,E161)&amp;E161</f>
        <v>2Kaynak Teknolojisi ve Tahribatsız Muayene Araş. ve Uyg. Mrk. (KATAMER)</v>
      </c>
      <c r="B161" t="s">
        <v>2148</v>
      </c>
      <c r="C161" t="s">
        <v>306</v>
      </c>
      <c r="D161" t="s">
        <v>1991</v>
      </c>
      <c r="E161" t="s">
        <v>36</v>
      </c>
      <c r="F161">
        <v>0</v>
      </c>
      <c r="G161">
        <v>0</v>
      </c>
      <c r="H161">
        <v>2447738</v>
      </c>
    </row>
    <row r="162" spans="1:8" x14ac:dyDescent="0.25">
      <c r="A162" t="str">
        <f>COUNTIF($E$2:E162,E162)&amp;E162</f>
        <v>2ROMER - Robotik ve Yapay Zeka Teknolojileri Uygulama ve Araştırma Merkezi</v>
      </c>
      <c r="B162" t="s">
        <v>2149</v>
      </c>
      <c r="C162" t="s">
        <v>307</v>
      </c>
      <c r="D162" t="s">
        <v>1991</v>
      </c>
      <c r="E162" t="s">
        <v>44</v>
      </c>
      <c r="F162">
        <v>0</v>
      </c>
      <c r="G162">
        <v>0</v>
      </c>
      <c r="H162">
        <v>2449288</v>
      </c>
    </row>
    <row r="163" spans="1:8" x14ac:dyDescent="0.25">
      <c r="A163" t="str">
        <f>COUNTIF($E$2:E163,E163)&amp;E163</f>
        <v>11Bilim İletişim Grubu(Ofisi) (Rektörlüğe Bağlı Birim)</v>
      </c>
      <c r="B163" t="s">
        <v>2150</v>
      </c>
      <c r="C163" t="s">
        <v>308</v>
      </c>
      <c r="D163" t="s">
        <v>1992</v>
      </c>
      <c r="E163" t="s">
        <v>115</v>
      </c>
      <c r="F163">
        <v>0</v>
      </c>
      <c r="G163">
        <v>0</v>
      </c>
      <c r="H163">
        <v>2450070</v>
      </c>
    </row>
    <row r="164" spans="1:8" x14ac:dyDescent="0.25">
      <c r="A164" t="str">
        <f>COUNTIF($E$2:E164,E164)&amp;E164</f>
        <v>12Bilim İletişim Grubu(Ofisi) (Rektörlüğe Bağlı Birim)</v>
      </c>
      <c r="B164" t="s">
        <v>2026</v>
      </c>
      <c r="C164" t="s">
        <v>309</v>
      </c>
      <c r="D164" t="s">
        <v>1992</v>
      </c>
      <c r="E164" t="s">
        <v>115</v>
      </c>
      <c r="F164">
        <v>0</v>
      </c>
      <c r="G164">
        <v>0</v>
      </c>
      <c r="H164">
        <v>2450294</v>
      </c>
    </row>
    <row r="165" spans="1:8" x14ac:dyDescent="0.25">
      <c r="A165" t="str">
        <f>COUNTIF($E$2:E165,E165)&amp;E165</f>
        <v>14Mühendislik Fakültesi</v>
      </c>
      <c r="B165" t="s">
        <v>2151</v>
      </c>
      <c r="C165" t="s">
        <v>310</v>
      </c>
      <c r="D165" t="s">
        <v>1991</v>
      </c>
      <c r="E165" t="s">
        <v>40</v>
      </c>
      <c r="F165">
        <v>0</v>
      </c>
      <c r="G165">
        <v>0</v>
      </c>
      <c r="H165">
        <v>2450468</v>
      </c>
    </row>
    <row r="166" spans="1:8" x14ac:dyDescent="0.25">
      <c r="A166" t="str">
        <f>COUNTIF($E$2:E166,E166)&amp;E166</f>
        <v>15Mühendislik Fakültesi</v>
      </c>
      <c r="B166" t="s">
        <v>2152</v>
      </c>
      <c r="C166" t="s">
        <v>311</v>
      </c>
      <c r="D166" t="s">
        <v>1991</v>
      </c>
      <c r="E166" t="s">
        <v>40</v>
      </c>
      <c r="F166">
        <v>0</v>
      </c>
      <c r="G166">
        <v>0</v>
      </c>
      <c r="H166">
        <v>2450500</v>
      </c>
    </row>
    <row r="167" spans="1:8" x14ac:dyDescent="0.25">
      <c r="A167" t="str">
        <f>COUNTIF($E$2:E167,E167)&amp;E167</f>
        <v>13Bilim İletişim Grubu(Ofisi) (Rektörlüğe Bağlı Birim)</v>
      </c>
      <c r="B167" t="s">
        <v>2153</v>
      </c>
      <c r="C167" t="s">
        <v>312</v>
      </c>
      <c r="D167" t="s">
        <v>1992</v>
      </c>
      <c r="E167" t="s">
        <v>115</v>
      </c>
      <c r="F167">
        <v>0</v>
      </c>
      <c r="G167">
        <v>0</v>
      </c>
      <c r="H167">
        <v>2450799</v>
      </c>
    </row>
    <row r="168" spans="1:8" x14ac:dyDescent="0.25">
      <c r="A168" t="str">
        <f>COUNTIF($E$2:E168,E168)&amp;E168</f>
        <v>25Öğrenci Dekanlığı</v>
      </c>
      <c r="B168" t="s">
        <v>2154</v>
      </c>
      <c r="C168" t="s">
        <v>313</v>
      </c>
      <c r="D168" t="s">
        <v>1992</v>
      </c>
      <c r="E168" t="s">
        <v>117</v>
      </c>
      <c r="F168">
        <v>0</v>
      </c>
      <c r="G168">
        <v>0</v>
      </c>
      <c r="H168">
        <v>2450864</v>
      </c>
    </row>
    <row r="169" spans="1:8" x14ac:dyDescent="0.25">
      <c r="A169" t="str">
        <f>COUNTIF($E$2:E169,E169)&amp;E169</f>
        <v>14Bilim İletişim Grubu(Ofisi) (Rektörlüğe Bağlı Birim)</v>
      </c>
      <c r="B169" t="s">
        <v>2155</v>
      </c>
      <c r="C169" t="s">
        <v>314</v>
      </c>
      <c r="D169" t="s">
        <v>1992</v>
      </c>
      <c r="E169" t="s">
        <v>115</v>
      </c>
      <c r="F169">
        <v>0</v>
      </c>
      <c r="G169">
        <v>0</v>
      </c>
      <c r="H169">
        <v>2458271</v>
      </c>
    </row>
    <row r="170" spans="1:8" x14ac:dyDescent="0.25">
      <c r="A170" t="str">
        <f>COUNTIF($E$2:E170,E170)&amp;E170</f>
        <v>26Öğrenci Dekanlığı</v>
      </c>
      <c r="B170" t="s">
        <v>2156</v>
      </c>
      <c r="C170" t="s">
        <v>315</v>
      </c>
      <c r="D170" t="s">
        <v>1992</v>
      </c>
      <c r="E170" t="s">
        <v>117</v>
      </c>
      <c r="F170">
        <v>0</v>
      </c>
      <c r="G170">
        <v>0</v>
      </c>
      <c r="H170">
        <v>2458735</v>
      </c>
    </row>
    <row r="171" spans="1:8" x14ac:dyDescent="0.25">
      <c r="A171" t="str">
        <f>COUNTIF($E$2:E171,E171)&amp;E171</f>
        <v>16Mühendislik Fakültesi</v>
      </c>
      <c r="B171" t="s">
        <v>2157</v>
      </c>
      <c r="C171" t="s">
        <v>316</v>
      </c>
      <c r="D171" t="s">
        <v>1991</v>
      </c>
      <c r="E171" t="s">
        <v>40</v>
      </c>
      <c r="F171">
        <v>0</v>
      </c>
      <c r="G171">
        <v>0</v>
      </c>
      <c r="H171">
        <v>2458883</v>
      </c>
    </row>
    <row r="172" spans="1:8" x14ac:dyDescent="0.25">
      <c r="A172" t="str">
        <f>COUNTIF($E$2:E172,E172)&amp;E172</f>
        <v>2ENDAM-Enerji Malzemeleri ve Depolama Cihazları Uygulama Araştırma Merkezi</v>
      </c>
      <c r="B172" t="s">
        <v>2158</v>
      </c>
      <c r="C172" t="s">
        <v>317</v>
      </c>
      <c r="D172" t="s">
        <v>1991</v>
      </c>
      <c r="E172" t="s">
        <v>28</v>
      </c>
      <c r="F172">
        <v>0</v>
      </c>
      <c r="G172">
        <v>0</v>
      </c>
      <c r="H172">
        <v>2468064</v>
      </c>
    </row>
    <row r="173" spans="1:8" x14ac:dyDescent="0.25">
      <c r="A173" t="str">
        <f>COUNTIF($E$2:E173,E173)&amp;E173</f>
        <v>3PAL - Petrol Araştırma Merkezi</v>
      </c>
      <c r="B173" t="s">
        <v>2159</v>
      </c>
      <c r="C173" t="s">
        <v>318</v>
      </c>
      <c r="D173" t="s">
        <v>1991</v>
      </c>
      <c r="E173" t="s">
        <v>43</v>
      </c>
      <c r="F173">
        <v>0</v>
      </c>
      <c r="G173">
        <v>0</v>
      </c>
      <c r="H173">
        <v>2469450</v>
      </c>
    </row>
    <row r="174" spans="1:8" x14ac:dyDescent="0.25">
      <c r="A174" t="str">
        <f>COUNTIF($E$2:E174,E174)&amp;E174</f>
        <v>3ENDAM-Enerji Malzemeleri ve Depolama Cihazları Uygulama Araştırma Merkezi</v>
      </c>
      <c r="B174" t="s">
        <v>2160</v>
      </c>
      <c r="C174" t="s">
        <v>319</v>
      </c>
      <c r="D174" t="s">
        <v>1991</v>
      </c>
      <c r="E174" t="s">
        <v>28</v>
      </c>
      <c r="F174">
        <v>0</v>
      </c>
      <c r="G174">
        <v>0</v>
      </c>
      <c r="H174">
        <v>2469922</v>
      </c>
    </row>
    <row r="175" spans="1:8" x14ac:dyDescent="0.25">
      <c r="A175" t="str">
        <f>COUNTIF($E$2:E175,E175)&amp;E175</f>
        <v>4ENDAM-Enerji Malzemeleri ve Depolama Cihazları Uygulama Araştırma Merkezi</v>
      </c>
      <c r="B175" t="s">
        <v>2161</v>
      </c>
      <c r="C175" t="s">
        <v>320</v>
      </c>
      <c r="D175" t="s">
        <v>1991</v>
      </c>
      <c r="E175" t="s">
        <v>28</v>
      </c>
      <c r="F175">
        <v>0</v>
      </c>
      <c r="G175">
        <v>0</v>
      </c>
      <c r="H175">
        <v>2477107</v>
      </c>
    </row>
    <row r="176" spans="1:8" x14ac:dyDescent="0.25">
      <c r="A176" t="str">
        <f>COUNTIF($E$2:E176,E176)&amp;E176</f>
        <v>3Teknokent Proje Yönetim ve Danışmanlık Ofisi / TEKNOKENT Teknoloji Transfer Ofisi</v>
      </c>
      <c r="B176" t="s">
        <v>2162</v>
      </c>
      <c r="C176" t="s">
        <v>321</v>
      </c>
      <c r="D176" t="s">
        <v>1991</v>
      </c>
      <c r="E176" t="s">
        <v>51</v>
      </c>
      <c r="F176">
        <v>0</v>
      </c>
      <c r="G176">
        <v>0</v>
      </c>
      <c r="H176">
        <v>2492510</v>
      </c>
    </row>
    <row r="177" spans="1:8" x14ac:dyDescent="0.25">
      <c r="A177" t="str">
        <f>COUNTIF($E$2:E177,E177)&amp;E177</f>
        <v>4Teknokent Proje Yönetim ve Danışmanlık Ofisi / TEKNOKENT Teknoloji Transfer Ofisi</v>
      </c>
      <c r="B177" t="s">
        <v>2163</v>
      </c>
      <c r="C177" t="s">
        <v>322</v>
      </c>
      <c r="D177" t="s">
        <v>1991</v>
      </c>
      <c r="E177" t="s">
        <v>51</v>
      </c>
      <c r="F177">
        <v>0</v>
      </c>
      <c r="G177">
        <v>0</v>
      </c>
      <c r="H177">
        <v>2492619</v>
      </c>
    </row>
    <row r="178" spans="1:8" x14ac:dyDescent="0.25">
      <c r="A178" t="str">
        <f>COUNTIF($E$2:E178,E178)&amp;E178</f>
        <v>6EKOSAM - Ekosistem Uygulama ve Araştırma Merkezi</v>
      </c>
      <c r="B178" t="s">
        <v>2164</v>
      </c>
      <c r="C178" t="s">
        <v>323</v>
      </c>
      <c r="D178" t="s">
        <v>1991</v>
      </c>
      <c r="E178" t="s">
        <v>27</v>
      </c>
      <c r="F178">
        <v>0</v>
      </c>
      <c r="G178">
        <v>0</v>
      </c>
      <c r="H178">
        <v>2492700</v>
      </c>
    </row>
    <row r="179" spans="1:8" x14ac:dyDescent="0.25">
      <c r="A179" t="str">
        <f>COUNTIF($E$2:E179,E179)&amp;E179</f>
        <v>5ENDAM-Enerji Malzemeleri ve Depolama Cihazları Uygulama Araştırma Merkezi</v>
      </c>
      <c r="B179" t="s">
        <v>2165</v>
      </c>
      <c r="C179" t="s">
        <v>324</v>
      </c>
      <c r="D179" t="s">
        <v>1991</v>
      </c>
      <c r="E179" t="s">
        <v>28</v>
      </c>
      <c r="F179">
        <v>0</v>
      </c>
      <c r="G179">
        <v>0</v>
      </c>
      <c r="H179">
        <v>2492841</v>
      </c>
    </row>
    <row r="180" spans="1:8" x14ac:dyDescent="0.25">
      <c r="A180" t="str">
        <f>COUNTIF($E$2:E180,E180)&amp;E180</f>
        <v>6ENDAM-Enerji Malzemeleri ve Depolama Cihazları Uygulama Araştırma Merkezi</v>
      </c>
      <c r="B180" t="s">
        <v>2166</v>
      </c>
      <c r="C180" t="s">
        <v>325</v>
      </c>
      <c r="D180" t="s">
        <v>1991</v>
      </c>
      <c r="E180" t="s">
        <v>28</v>
      </c>
      <c r="F180">
        <v>0</v>
      </c>
      <c r="G180">
        <v>0</v>
      </c>
      <c r="H180">
        <v>2493021</v>
      </c>
    </row>
    <row r="181" spans="1:8" x14ac:dyDescent="0.25">
      <c r="A181" t="str">
        <f>COUNTIF($E$2:E181,E181)&amp;E181</f>
        <v>5Teknokent Proje Yönetim ve Danışmanlık Ofisi / TEKNOKENT Teknoloji Transfer Ofisi</v>
      </c>
      <c r="B181" t="s">
        <v>2167</v>
      </c>
      <c r="C181" t="s">
        <v>326</v>
      </c>
      <c r="D181" t="s">
        <v>1991</v>
      </c>
      <c r="E181" t="s">
        <v>51</v>
      </c>
      <c r="F181">
        <v>0</v>
      </c>
      <c r="G181">
        <v>0</v>
      </c>
      <c r="H181">
        <v>2493716</v>
      </c>
    </row>
    <row r="182" spans="1:8" x14ac:dyDescent="0.25">
      <c r="A182" t="str">
        <f>COUNTIF($E$2:E182,E182)&amp;E182</f>
        <v>7ENDAM-Enerji Malzemeleri ve Depolama Cihazları Uygulama Araştırma Merkezi</v>
      </c>
      <c r="B182" t="s">
        <v>2168</v>
      </c>
      <c r="C182" t="s">
        <v>327</v>
      </c>
      <c r="D182" t="s">
        <v>1991</v>
      </c>
      <c r="E182" t="s">
        <v>28</v>
      </c>
      <c r="F182">
        <v>0</v>
      </c>
      <c r="G182">
        <v>0</v>
      </c>
      <c r="H182">
        <v>2494011</v>
      </c>
    </row>
    <row r="183" spans="1:8" x14ac:dyDescent="0.25">
      <c r="A183" t="str">
        <f>COUNTIF($E$2:E183,E183)&amp;E183</f>
        <v>8ENDAM-Enerji Malzemeleri ve Depolama Cihazları Uygulama Araştırma Merkezi</v>
      </c>
      <c r="B183" t="s">
        <v>2169</v>
      </c>
      <c r="C183" t="s">
        <v>328</v>
      </c>
      <c r="D183" t="s">
        <v>1991</v>
      </c>
      <c r="E183" t="s">
        <v>28</v>
      </c>
      <c r="F183">
        <v>0</v>
      </c>
      <c r="G183">
        <v>0</v>
      </c>
      <c r="H183">
        <v>2494078</v>
      </c>
    </row>
    <row r="184" spans="1:8" x14ac:dyDescent="0.25">
      <c r="A184" t="str">
        <f>COUNTIF($E$2:E184,E184)&amp;E184</f>
        <v>2Enformatik Enstitüsü Müdürlüğü</v>
      </c>
      <c r="B184" t="s">
        <v>2078</v>
      </c>
      <c r="C184" t="s">
        <v>329</v>
      </c>
      <c r="D184" t="s">
        <v>1991</v>
      </c>
      <c r="E184" t="s">
        <v>118</v>
      </c>
      <c r="F184">
        <v>0</v>
      </c>
      <c r="G184">
        <v>0</v>
      </c>
      <c r="H184">
        <v>2494326</v>
      </c>
    </row>
    <row r="185" spans="1:8" x14ac:dyDescent="0.25">
      <c r="A185" t="str">
        <f>COUNTIF($E$2:E185,E185)&amp;E185</f>
        <v>3Enformatik Enstitüsü Müdürlüğü</v>
      </c>
      <c r="B185" t="s">
        <v>2170</v>
      </c>
      <c r="C185" t="s">
        <v>330</v>
      </c>
      <c r="D185" t="s">
        <v>1991</v>
      </c>
      <c r="E185" t="s">
        <v>118</v>
      </c>
      <c r="F185">
        <v>0</v>
      </c>
      <c r="G185">
        <v>0</v>
      </c>
      <c r="H185">
        <v>2494334</v>
      </c>
    </row>
    <row r="186" spans="1:8" x14ac:dyDescent="0.25">
      <c r="A186" t="str">
        <f>COUNTIF($E$2:E186,E186)&amp;E186</f>
        <v>1Grafik Tasarım Birimi (Rektörlüğe Bağlı Birim)</v>
      </c>
      <c r="B186" t="s">
        <v>2171</v>
      </c>
      <c r="C186" t="s">
        <v>331</v>
      </c>
      <c r="D186" t="s">
        <v>1991</v>
      </c>
      <c r="E186" t="s">
        <v>124</v>
      </c>
      <c r="F186">
        <v>0</v>
      </c>
      <c r="G186">
        <v>0</v>
      </c>
      <c r="H186">
        <v>2494359</v>
      </c>
    </row>
    <row r="187" spans="1:8" x14ac:dyDescent="0.25">
      <c r="A187" t="str">
        <f>COUNTIF($E$2:E187,E187)&amp;E187</f>
        <v>1Mezunlarla İletişim Ofisi</v>
      </c>
      <c r="B187" t="s">
        <v>2172</v>
      </c>
      <c r="C187" t="s">
        <v>332</v>
      </c>
      <c r="D187" t="s">
        <v>1991</v>
      </c>
      <c r="E187" t="s">
        <v>125</v>
      </c>
      <c r="F187">
        <v>0</v>
      </c>
      <c r="G187">
        <v>0</v>
      </c>
      <c r="H187">
        <v>2494573</v>
      </c>
    </row>
    <row r="188" spans="1:8" x14ac:dyDescent="0.25">
      <c r="A188" t="str">
        <f>COUNTIF($E$2:E188,E188)&amp;E188</f>
        <v>2Mezunlarla İletişim Ofisi</v>
      </c>
      <c r="B188" t="s">
        <v>2173</v>
      </c>
      <c r="C188" t="s">
        <v>333</v>
      </c>
      <c r="D188" t="s">
        <v>1991</v>
      </c>
      <c r="E188" t="s">
        <v>125</v>
      </c>
      <c r="F188">
        <v>0</v>
      </c>
      <c r="G188">
        <v>0</v>
      </c>
      <c r="H188">
        <v>2494656</v>
      </c>
    </row>
    <row r="189" spans="1:8" x14ac:dyDescent="0.25">
      <c r="A189" t="str">
        <f>COUNTIF($E$2:E189,E189)&amp;E189</f>
        <v>4Enformatik Enstitüsü Müdürlüğü</v>
      </c>
      <c r="B189" t="s">
        <v>2174</v>
      </c>
      <c r="C189" t="s">
        <v>334</v>
      </c>
      <c r="D189" t="s">
        <v>1991</v>
      </c>
      <c r="E189" t="s">
        <v>118</v>
      </c>
      <c r="F189">
        <v>0</v>
      </c>
      <c r="G189">
        <v>0</v>
      </c>
      <c r="H189">
        <v>2494797</v>
      </c>
    </row>
    <row r="190" spans="1:8" x14ac:dyDescent="0.25">
      <c r="A190" t="str">
        <f>COUNTIF($E$2:E190,E190)&amp;E190</f>
        <v>5Enformatik Enstitüsü Müdürlüğü</v>
      </c>
      <c r="B190" t="s">
        <v>2119</v>
      </c>
      <c r="C190" t="s">
        <v>335</v>
      </c>
      <c r="D190" t="s">
        <v>1991</v>
      </c>
      <c r="E190" t="s">
        <v>118</v>
      </c>
      <c r="F190">
        <v>0</v>
      </c>
      <c r="G190">
        <v>0</v>
      </c>
      <c r="H190">
        <v>2494805</v>
      </c>
    </row>
    <row r="191" spans="1:8" x14ac:dyDescent="0.25">
      <c r="A191" t="str">
        <f>COUNTIF($E$2:E191,E191)&amp;E191</f>
        <v>6Enformatik Enstitüsü Müdürlüğü</v>
      </c>
      <c r="B191" t="s">
        <v>2175</v>
      </c>
      <c r="C191" t="s">
        <v>336</v>
      </c>
      <c r="D191" t="s">
        <v>1991</v>
      </c>
      <c r="E191" t="s">
        <v>118</v>
      </c>
      <c r="F191">
        <v>0</v>
      </c>
      <c r="G191">
        <v>0</v>
      </c>
      <c r="H191">
        <v>2494847</v>
      </c>
    </row>
    <row r="192" spans="1:8" x14ac:dyDescent="0.25">
      <c r="A192" t="str">
        <f>COUNTIF($E$2:E192,E192)&amp;E192</f>
        <v>7Enformatik Enstitüsü Müdürlüğü</v>
      </c>
      <c r="B192" t="s">
        <v>2176</v>
      </c>
      <c r="C192" t="s">
        <v>337</v>
      </c>
      <c r="D192" t="s">
        <v>1991</v>
      </c>
      <c r="E192" t="s">
        <v>118</v>
      </c>
      <c r="F192">
        <v>0</v>
      </c>
      <c r="G192">
        <v>0</v>
      </c>
      <c r="H192">
        <v>2494979</v>
      </c>
    </row>
    <row r="193" spans="1:8" x14ac:dyDescent="0.25">
      <c r="A193" t="str">
        <f>COUNTIF($E$2:E193,E193)&amp;E193</f>
        <v>27Öğrenci Dekanlığı</v>
      </c>
      <c r="B193" t="s">
        <v>2177</v>
      </c>
      <c r="C193" t="s">
        <v>338</v>
      </c>
      <c r="D193" t="s">
        <v>1992</v>
      </c>
      <c r="E193" t="s">
        <v>117</v>
      </c>
      <c r="F193">
        <v>0</v>
      </c>
      <c r="G193">
        <v>0</v>
      </c>
      <c r="H193">
        <v>2494987</v>
      </c>
    </row>
    <row r="194" spans="1:8" x14ac:dyDescent="0.25">
      <c r="A194" t="str">
        <f>COUNTIF($E$2:E194,E194)&amp;E194</f>
        <v>25Fen-Edebiyat Fakültesi</v>
      </c>
      <c r="B194" t="s">
        <v>2178</v>
      </c>
      <c r="C194" t="s">
        <v>339</v>
      </c>
      <c r="D194" t="s">
        <v>1991</v>
      </c>
      <c r="E194" t="s">
        <v>31</v>
      </c>
      <c r="F194">
        <v>0</v>
      </c>
      <c r="G194">
        <v>0</v>
      </c>
      <c r="H194">
        <v>2495117</v>
      </c>
    </row>
    <row r="195" spans="1:8" x14ac:dyDescent="0.25">
      <c r="A195" t="str">
        <f>COUNTIF($E$2:E195,E195)&amp;E195</f>
        <v>26Fen-Edebiyat Fakültesi</v>
      </c>
      <c r="B195" t="s">
        <v>2179</v>
      </c>
      <c r="C195" t="s">
        <v>340</v>
      </c>
      <c r="D195" t="s">
        <v>1991</v>
      </c>
      <c r="E195" t="s">
        <v>31</v>
      </c>
      <c r="F195">
        <v>0</v>
      </c>
      <c r="G195">
        <v>0</v>
      </c>
      <c r="H195">
        <v>2495190</v>
      </c>
    </row>
    <row r="196" spans="1:8" x14ac:dyDescent="0.25">
      <c r="A196" t="str">
        <f>COUNTIF($E$2:E196,E196)&amp;E196</f>
        <v xml:space="preserve">2Bilgi İşlem Daire Başkanlığı </v>
      </c>
      <c r="B196" t="s">
        <v>2180</v>
      </c>
      <c r="C196" t="s">
        <v>341</v>
      </c>
      <c r="D196" t="s">
        <v>1992</v>
      </c>
      <c r="E196" t="s">
        <v>22</v>
      </c>
      <c r="F196">
        <v>0</v>
      </c>
      <c r="G196">
        <v>0</v>
      </c>
      <c r="H196">
        <v>2495547</v>
      </c>
    </row>
    <row r="197" spans="1:8" x14ac:dyDescent="0.25">
      <c r="A197" t="str">
        <f>COUNTIF($E$2:E197,E197)&amp;E197</f>
        <v>28Öğrenci Dekanlığı</v>
      </c>
      <c r="B197" t="s">
        <v>2181</v>
      </c>
      <c r="C197" t="s">
        <v>342</v>
      </c>
      <c r="D197" t="s">
        <v>1992</v>
      </c>
      <c r="E197" t="s">
        <v>117</v>
      </c>
      <c r="F197">
        <v>0</v>
      </c>
      <c r="G197">
        <v>0</v>
      </c>
      <c r="H197">
        <v>2495703</v>
      </c>
    </row>
    <row r="198" spans="1:8" x14ac:dyDescent="0.25">
      <c r="A198" t="str">
        <f>COUNTIF($E$2:E198,E198)&amp;E198</f>
        <v>27Fen-Edebiyat Fakültesi</v>
      </c>
      <c r="B198" t="s">
        <v>2182</v>
      </c>
      <c r="C198" t="s">
        <v>343</v>
      </c>
      <c r="D198" t="s">
        <v>1991</v>
      </c>
      <c r="E198" t="s">
        <v>31</v>
      </c>
      <c r="F198">
        <v>0</v>
      </c>
      <c r="G198">
        <v>0</v>
      </c>
      <c r="H198">
        <v>2495778</v>
      </c>
    </row>
    <row r="199" spans="1:8" x14ac:dyDescent="0.25">
      <c r="A199" t="str">
        <f>COUNTIF($E$2:E199,E199)&amp;E199</f>
        <v>28Fen-Edebiyat Fakültesi</v>
      </c>
      <c r="B199" t="s">
        <v>2183</v>
      </c>
      <c r="C199" t="s">
        <v>344</v>
      </c>
      <c r="D199" t="s">
        <v>1991</v>
      </c>
      <c r="E199" t="s">
        <v>31</v>
      </c>
      <c r="F199">
        <v>0</v>
      </c>
      <c r="G199">
        <v>0</v>
      </c>
      <c r="H199">
        <v>2495877</v>
      </c>
    </row>
    <row r="200" spans="1:8" x14ac:dyDescent="0.25">
      <c r="A200" t="str">
        <f>COUNTIF($E$2:E200,E200)&amp;E200</f>
        <v>29Fen-Edebiyat Fakültesi</v>
      </c>
      <c r="B200" t="s">
        <v>2184</v>
      </c>
      <c r="C200" t="s">
        <v>345</v>
      </c>
      <c r="D200" t="s">
        <v>1991</v>
      </c>
      <c r="E200" t="s">
        <v>31</v>
      </c>
      <c r="F200">
        <v>0</v>
      </c>
      <c r="G200">
        <v>0</v>
      </c>
      <c r="H200">
        <v>2495943</v>
      </c>
    </row>
    <row r="201" spans="1:8" x14ac:dyDescent="0.25">
      <c r="A201" t="str">
        <f>COUNTIF($E$2:E201,E201)&amp;E201</f>
        <v>30Fen-Edebiyat Fakültesi</v>
      </c>
      <c r="B201" t="s">
        <v>2185</v>
      </c>
      <c r="C201" t="s">
        <v>346</v>
      </c>
      <c r="D201" t="s">
        <v>1991</v>
      </c>
      <c r="E201" t="s">
        <v>31</v>
      </c>
      <c r="F201">
        <v>0</v>
      </c>
      <c r="G201">
        <v>0</v>
      </c>
      <c r="H201">
        <v>2496024</v>
      </c>
    </row>
    <row r="202" spans="1:8" x14ac:dyDescent="0.25">
      <c r="A202" t="str">
        <f>COUNTIF($E$2:E202,E202)&amp;E202</f>
        <v>15Bilim İletişim Grubu(Ofisi) (Rektörlüğe Bağlı Birim)</v>
      </c>
      <c r="B202" t="s">
        <v>2186</v>
      </c>
      <c r="C202" t="s">
        <v>347</v>
      </c>
      <c r="D202" t="s">
        <v>1992</v>
      </c>
      <c r="E202" t="s">
        <v>115</v>
      </c>
      <c r="F202">
        <v>0</v>
      </c>
      <c r="G202">
        <v>0</v>
      </c>
      <c r="H202">
        <v>2496388</v>
      </c>
    </row>
    <row r="203" spans="1:8" x14ac:dyDescent="0.25">
      <c r="A203" t="str">
        <f>COUNTIF($E$2:E203,E203)&amp;E203</f>
        <v>31Fen-Edebiyat Fakültesi</v>
      </c>
      <c r="B203" t="s">
        <v>2187</v>
      </c>
      <c r="C203" t="s">
        <v>348</v>
      </c>
      <c r="D203" t="s">
        <v>1991</v>
      </c>
      <c r="E203" t="s">
        <v>31</v>
      </c>
      <c r="F203">
        <v>0</v>
      </c>
      <c r="G203">
        <v>0</v>
      </c>
      <c r="H203">
        <v>2496529</v>
      </c>
    </row>
    <row r="204" spans="1:8" x14ac:dyDescent="0.25">
      <c r="A204" t="str">
        <f>COUNTIF($E$2:E204,E204)&amp;E204</f>
        <v>32Fen-Edebiyat Fakültesi</v>
      </c>
      <c r="B204" t="s">
        <v>2188</v>
      </c>
      <c r="C204" t="s">
        <v>349</v>
      </c>
      <c r="D204" t="s">
        <v>1991</v>
      </c>
      <c r="E204" t="s">
        <v>31</v>
      </c>
      <c r="F204">
        <v>0</v>
      </c>
      <c r="G204">
        <v>0</v>
      </c>
      <c r="H204">
        <v>2496628</v>
      </c>
    </row>
    <row r="205" spans="1:8" x14ac:dyDescent="0.25">
      <c r="A205" t="str">
        <f>COUNTIF($E$2:E205,E205)&amp;E205</f>
        <v>33Fen-Edebiyat Fakültesi</v>
      </c>
      <c r="B205" t="s">
        <v>2189</v>
      </c>
      <c r="C205" t="s">
        <v>350</v>
      </c>
      <c r="D205" t="s">
        <v>1991</v>
      </c>
      <c r="E205" t="s">
        <v>31</v>
      </c>
      <c r="F205">
        <v>0</v>
      </c>
      <c r="G205">
        <v>0</v>
      </c>
      <c r="H205">
        <v>2496784</v>
      </c>
    </row>
    <row r="206" spans="1:8" x14ac:dyDescent="0.25">
      <c r="A206" t="str">
        <f>COUNTIF($E$2:E206,E206)&amp;E206</f>
        <v>8Enformatik Enstitüsü Müdürlüğü</v>
      </c>
      <c r="B206" t="s">
        <v>2190</v>
      </c>
      <c r="C206" t="s">
        <v>351</v>
      </c>
      <c r="D206" t="s">
        <v>1991</v>
      </c>
      <c r="E206" t="s">
        <v>118</v>
      </c>
      <c r="F206">
        <v>0</v>
      </c>
      <c r="G206">
        <v>0</v>
      </c>
      <c r="H206">
        <v>2496834</v>
      </c>
    </row>
    <row r="207" spans="1:8" x14ac:dyDescent="0.25">
      <c r="A207" t="str">
        <f>COUNTIF($E$2:E207,E207)&amp;E207</f>
        <v>2Tanıtım Ofisi (Rektörlüğe Bağlı Birim)</v>
      </c>
      <c r="B207" t="s">
        <v>2191</v>
      </c>
      <c r="C207" t="s">
        <v>352</v>
      </c>
      <c r="D207" t="s">
        <v>1992</v>
      </c>
      <c r="E207" t="s">
        <v>122</v>
      </c>
      <c r="F207">
        <v>0</v>
      </c>
      <c r="G207">
        <v>0</v>
      </c>
      <c r="H207">
        <v>2496842</v>
      </c>
    </row>
    <row r="208" spans="1:8" x14ac:dyDescent="0.25">
      <c r="A208" t="str">
        <f>COUNTIF($E$2:E208,E208)&amp;E208</f>
        <v>34Fen-Edebiyat Fakültesi</v>
      </c>
      <c r="B208" t="s">
        <v>2192</v>
      </c>
      <c r="C208" t="s">
        <v>353</v>
      </c>
      <c r="D208" t="s">
        <v>1991</v>
      </c>
      <c r="E208" t="s">
        <v>31</v>
      </c>
      <c r="F208">
        <v>0</v>
      </c>
      <c r="G208">
        <v>0</v>
      </c>
      <c r="H208">
        <v>2496966</v>
      </c>
    </row>
    <row r="209" spans="1:8" x14ac:dyDescent="0.25">
      <c r="A209" t="str">
        <f>COUNTIF($E$2:E209,E209)&amp;E209</f>
        <v>3Tanıtım Ofisi (Rektörlüğe Bağlı Birim)</v>
      </c>
      <c r="B209" t="s">
        <v>2193</v>
      </c>
      <c r="C209" t="s">
        <v>354</v>
      </c>
      <c r="D209" t="s">
        <v>1992</v>
      </c>
      <c r="E209" t="s">
        <v>122</v>
      </c>
      <c r="F209">
        <v>0</v>
      </c>
      <c r="G209">
        <v>0</v>
      </c>
      <c r="H209">
        <v>2497147</v>
      </c>
    </row>
    <row r="210" spans="1:8" x14ac:dyDescent="0.25">
      <c r="A210" t="str">
        <f>COUNTIF($E$2:E210,E210)&amp;E210</f>
        <v>35Fen-Edebiyat Fakültesi</v>
      </c>
      <c r="B210" t="s">
        <v>2194</v>
      </c>
      <c r="C210" t="s">
        <v>355</v>
      </c>
      <c r="D210" t="s">
        <v>1991</v>
      </c>
      <c r="E210" t="s">
        <v>31</v>
      </c>
      <c r="F210">
        <v>0</v>
      </c>
      <c r="G210">
        <v>0</v>
      </c>
      <c r="H210">
        <v>2497311</v>
      </c>
    </row>
    <row r="211" spans="1:8" x14ac:dyDescent="0.25">
      <c r="A211" t="str">
        <f>COUNTIF($E$2:E211,E211)&amp;E211</f>
        <v>36Fen-Edebiyat Fakültesi</v>
      </c>
      <c r="B211" t="s">
        <v>2195</v>
      </c>
      <c r="C211" t="s">
        <v>356</v>
      </c>
      <c r="D211" t="s">
        <v>1991</v>
      </c>
      <c r="E211" t="s">
        <v>31</v>
      </c>
      <c r="F211">
        <v>0</v>
      </c>
      <c r="G211">
        <v>0</v>
      </c>
      <c r="H211">
        <v>2497501</v>
      </c>
    </row>
    <row r="212" spans="1:8" x14ac:dyDescent="0.25">
      <c r="A212" t="str">
        <f>COUNTIF($E$2:E212,E212)&amp;E212</f>
        <v>37Fen-Edebiyat Fakültesi</v>
      </c>
      <c r="B212" t="s">
        <v>2196</v>
      </c>
      <c r="C212" t="s">
        <v>357</v>
      </c>
      <c r="D212" t="s">
        <v>1991</v>
      </c>
      <c r="E212" t="s">
        <v>31</v>
      </c>
      <c r="F212">
        <v>0</v>
      </c>
      <c r="G212">
        <v>0</v>
      </c>
      <c r="H212">
        <v>2497543</v>
      </c>
    </row>
    <row r="213" spans="1:8" x14ac:dyDescent="0.25">
      <c r="A213" t="str">
        <f>COUNTIF($E$2:E213,E213)&amp;E213</f>
        <v>38Fen-Edebiyat Fakültesi</v>
      </c>
      <c r="B213" t="s">
        <v>2197</v>
      </c>
      <c r="C213" t="s">
        <v>358</v>
      </c>
      <c r="D213" t="s">
        <v>1991</v>
      </c>
      <c r="E213" t="s">
        <v>31</v>
      </c>
      <c r="F213">
        <v>0</v>
      </c>
      <c r="G213">
        <v>0</v>
      </c>
      <c r="H213">
        <v>2497659</v>
      </c>
    </row>
    <row r="214" spans="1:8" x14ac:dyDescent="0.25">
      <c r="A214" t="str">
        <f>COUNTIF($E$2:E214,E214)&amp;E214</f>
        <v>4AYNA Klinik Psikoloji Destek Ünitesi</v>
      </c>
      <c r="B214" t="s">
        <v>2198</v>
      </c>
      <c r="C214" t="s">
        <v>359</v>
      </c>
      <c r="D214" t="s">
        <v>1991</v>
      </c>
      <c r="E214" t="s">
        <v>21</v>
      </c>
      <c r="F214">
        <v>0</v>
      </c>
      <c r="G214">
        <v>0</v>
      </c>
      <c r="H214">
        <v>2498004</v>
      </c>
    </row>
    <row r="215" spans="1:8" x14ac:dyDescent="0.25">
      <c r="A215" t="str">
        <f>COUNTIF($E$2:E215,E215)&amp;E215</f>
        <v>29Öğrenci Dekanlığı</v>
      </c>
      <c r="B215" t="s">
        <v>2199</v>
      </c>
      <c r="C215" t="s">
        <v>360</v>
      </c>
      <c r="D215" t="s">
        <v>1992</v>
      </c>
      <c r="E215" t="s">
        <v>117</v>
      </c>
      <c r="F215">
        <v>0</v>
      </c>
      <c r="G215">
        <v>0</v>
      </c>
      <c r="H215">
        <v>2498111</v>
      </c>
    </row>
    <row r="216" spans="1:8" x14ac:dyDescent="0.25">
      <c r="A216" t="str">
        <f>COUNTIF($E$2:E216,E216)&amp;E216</f>
        <v>5AYNA Klinik Psikoloji Destek Ünitesi</v>
      </c>
      <c r="B216" t="s">
        <v>2200</v>
      </c>
      <c r="C216" t="s">
        <v>361</v>
      </c>
      <c r="D216" t="s">
        <v>1991</v>
      </c>
      <c r="E216" t="s">
        <v>21</v>
      </c>
      <c r="F216">
        <v>0</v>
      </c>
      <c r="G216">
        <v>0</v>
      </c>
      <c r="H216">
        <v>2498178</v>
      </c>
    </row>
    <row r="217" spans="1:8" x14ac:dyDescent="0.25">
      <c r="A217" t="str">
        <f>COUNTIF($E$2:E217,E217)&amp;E217</f>
        <v>6AYNA Klinik Psikoloji Destek Ünitesi</v>
      </c>
      <c r="B217" t="s">
        <v>2201</v>
      </c>
      <c r="C217" t="s">
        <v>362</v>
      </c>
      <c r="D217" t="s">
        <v>1991</v>
      </c>
      <c r="E217" t="s">
        <v>21</v>
      </c>
      <c r="F217">
        <v>0</v>
      </c>
      <c r="G217">
        <v>0</v>
      </c>
      <c r="H217">
        <v>2498202</v>
      </c>
    </row>
    <row r="218" spans="1:8" x14ac:dyDescent="0.25">
      <c r="A218" t="str">
        <f>COUNTIF($E$2:E218,E218)&amp;E218</f>
        <v>4Tanıtım Ofisi (Rektörlüğe Bağlı Birim)</v>
      </c>
      <c r="B218" t="s">
        <v>2055</v>
      </c>
      <c r="C218" t="s">
        <v>363</v>
      </c>
      <c r="D218" t="s">
        <v>1992</v>
      </c>
      <c r="E218" t="s">
        <v>122</v>
      </c>
      <c r="F218">
        <v>0</v>
      </c>
      <c r="G218">
        <v>0</v>
      </c>
      <c r="H218">
        <v>2498228</v>
      </c>
    </row>
    <row r="219" spans="1:8" x14ac:dyDescent="0.25">
      <c r="A219" t="str">
        <f>COUNTIF($E$2:E219,E219)&amp;E219</f>
        <v>5Tanıtım Ofisi (Rektörlüğe Bağlı Birim)</v>
      </c>
      <c r="B219" t="s">
        <v>2202</v>
      </c>
      <c r="C219" t="s">
        <v>364</v>
      </c>
      <c r="D219" t="s">
        <v>1992</v>
      </c>
      <c r="E219" t="s">
        <v>122</v>
      </c>
      <c r="F219">
        <v>0</v>
      </c>
      <c r="G219">
        <v>0</v>
      </c>
      <c r="H219">
        <v>2498293</v>
      </c>
    </row>
    <row r="220" spans="1:8" x14ac:dyDescent="0.25">
      <c r="A220" t="str">
        <f>COUNTIF($E$2:E220,E220)&amp;E220</f>
        <v>39Fen-Edebiyat Fakültesi</v>
      </c>
      <c r="B220" t="s">
        <v>2203</v>
      </c>
      <c r="C220" t="s">
        <v>365</v>
      </c>
      <c r="D220" t="s">
        <v>1991</v>
      </c>
      <c r="E220" t="s">
        <v>31</v>
      </c>
      <c r="F220">
        <v>0</v>
      </c>
      <c r="G220">
        <v>0</v>
      </c>
      <c r="H220">
        <v>2498319</v>
      </c>
    </row>
    <row r="221" spans="1:8" x14ac:dyDescent="0.25">
      <c r="A221" t="str">
        <f>COUNTIF($E$2:E221,E221)&amp;E221</f>
        <v>40Fen-Edebiyat Fakültesi</v>
      </c>
      <c r="B221" t="s">
        <v>2204</v>
      </c>
      <c r="C221" t="s">
        <v>366</v>
      </c>
      <c r="D221" t="s">
        <v>1991</v>
      </c>
      <c r="E221" t="s">
        <v>31</v>
      </c>
      <c r="F221">
        <v>0</v>
      </c>
      <c r="G221">
        <v>0</v>
      </c>
      <c r="H221">
        <v>2498459</v>
      </c>
    </row>
    <row r="222" spans="1:8" x14ac:dyDescent="0.25">
      <c r="A222" t="str">
        <f>COUNTIF($E$2:E222,E222)&amp;E222</f>
        <v>30Öğrenci Dekanlığı</v>
      </c>
      <c r="B222" t="s">
        <v>2205</v>
      </c>
      <c r="C222" t="s">
        <v>367</v>
      </c>
      <c r="D222" t="s">
        <v>1992</v>
      </c>
      <c r="E222" t="s">
        <v>117</v>
      </c>
      <c r="F222">
        <v>0</v>
      </c>
      <c r="G222">
        <v>0</v>
      </c>
      <c r="H222">
        <v>2498509</v>
      </c>
    </row>
    <row r="223" spans="1:8" x14ac:dyDescent="0.25">
      <c r="A223" t="str">
        <f>COUNTIF($E$2:E223,E223)&amp;E223</f>
        <v>31Öğrenci Dekanlığı</v>
      </c>
      <c r="B223" t="s">
        <v>2102</v>
      </c>
      <c r="C223" t="s">
        <v>368</v>
      </c>
      <c r="D223" t="s">
        <v>1992</v>
      </c>
      <c r="E223" t="s">
        <v>117</v>
      </c>
      <c r="F223">
        <v>0</v>
      </c>
      <c r="G223">
        <v>0</v>
      </c>
      <c r="H223">
        <v>2498574</v>
      </c>
    </row>
    <row r="224" spans="1:8" x14ac:dyDescent="0.25">
      <c r="A224" t="str">
        <f>COUNTIF($E$2:E224,E224)&amp;E224</f>
        <v>32Öğrenci Dekanlığı</v>
      </c>
      <c r="B224" t="s">
        <v>2206</v>
      </c>
      <c r="C224" t="s">
        <v>369</v>
      </c>
      <c r="D224" t="s">
        <v>1992</v>
      </c>
      <c r="E224" t="s">
        <v>117</v>
      </c>
      <c r="F224">
        <v>0</v>
      </c>
      <c r="G224">
        <v>0</v>
      </c>
      <c r="H224">
        <v>2498608</v>
      </c>
    </row>
    <row r="225" spans="1:8" x14ac:dyDescent="0.25">
      <c r="A225" t="str">
        <f>COUNTIF($E$2:E225,E225)&amp;E225</f>
        <v>41Fen-Edebiyat Fakültesi</v>
      </c>
      <c r="B225" t="s">
        <v>2005</v>
      </c>
      <c r="C225" t="s">
        <v>370</v>
      </c>
      <c r="D225" t="s">
        <v>1991</v>
      </c>
      <c r="E225" t="s">
        <v>31</v>
      </c>
      <c r="F225">
        <v>0</v>
      </c>
      <c r="G225">
        <v>0</v>
      </c>
      <c r="H225">
        <v>2498616</v>
      </c>
    </row>
    <row r="226" spans="1:8" x14ac:dyDescent="0.25">
      <c r="A226" t="str">
        <f>COUNTIF($E$2:E226,E226)&amp;E226</f>
        <v>33Öğrenci Dekanlığı</v>
      </c>
      <c r="B226" t="s">
        <v>2120</v>
      </c>
      <c r="C226" t="s">
        <v>371</v>
      </c>
      <c r="D226" t="s">
        <v>1992</v>
      </c>
      <c r="E226" t="s">
        <v>117</v>
      </c>
      <c r="F226">
        <v>0</v>
      </c>
      <c r="G226">
        <v>0</v>
      </c>
      <c r="H226">
        <v>2498749</v>
      </c>
    </row>
    <row r="227" spans="1:8" x14ac:dyDescent="0.25">
      <c r="A227" t="str">
        <f>COUNTIF($E$2:E227,E227)&amp;E227</f>
        <v>6Tanıtım Ofisi (Rektörlüğe Bağlı Birim)</v>
      </c>
      <c r="B227" t="s">
        <v>2207</v>
      </c>
      <c r="C227" t="s">
        <v>372</v>
      </c>
      <c r="D227" t="s">
        <v>1992</v>
      </c>
      <c r="E227" t="s">
        <v>122</v>
      </c>
      <c r="F227">
        <v>0</v>
      </c>
      <c r="G227">
        <v>0</v>
      </c>
      <c r="H227">
        <v>2498848</v>
      </c>
    </row>
    <row r="228" spans="1:8" x14ac:dyDescent="0.25">
      <c r="A228" t="str">
        <f>COUNTIF($E$2:E228,E228)&amp;E228</f>
        <v>9Enformatik Enstitüsü Müdürlüğü</v>
      </c>
      <c r="B228" t="s">
        <v>2208</v>
      </c>
      <c r="C228" t="s">
        <v>373</v>
      </c>
      <c r="D228" t="s">
        <v>1991</v>
      </c>
      <c r="E228" t="s">
        <v>118</v>
      </c>
      <c r="F228">
        <v>0</v>
      </c>
      <c r="G228">
        <v>0</v>
      </c>
      <c r="H228">
        <v>2498939</v>
      </c>
    </row>
    <row r="229" spans="1:8" x14ac:dyDescent="0.25">
      <c r="A229" t="str">
        <f>COUNTIF($E$2:E229,E229)&amp;E229</f>
        <v>42Fen-Edebiyat Fakültesi</v>
      </c>
      <c r="B229" t="s">
        <v>2057</v>
      </c>
      <c r="C229" t="s">
        <v>374</v>
      </c>
      <c r="D229" t="s">
        <v>1991</v>
      </c>
      <c r="E229" t="s">
        <v>31</v>
      </c>
      <c r="F229">
        <v>0</v>
      </c>
      <c r="G229">
        <v>0</v>
      </c>
      <c r="H229">
        <v>2499002</v>
      </c>
    </row>
    <row r="230" spans="1:8" x14ac:dyDescent="0.25">
      <c r="A230" t="str">
        <f>COUNTIF($E$2:E230,E230)&amp;E230</f>
        <v>43Fen-Edebiyat Fakültesi</v>
      </c>
      <c r="B230" t="s">
        <v>2209</v>
      </c>
      <c r="C230" t="s">
        <v>375</v>
      </c>
      <c r="D230" t="s">
        <v>1991</v>
      </c>
      <c r="E230" t="s">
        <v>31</v>
      </c>
      <c r="F230">
        <v>0</v>
      </c>
      <c r="G230">
        <v>0</v>
      </c>
      <c r="H230">
        <v>2499069</v>
      </c>
    </row>
    <row r="231" spans="1:8" x14ac:dyDescent="0.25">
      <c r="A231" t="str">
        <f>COUNTIF($E$2:E231,E231)&amp;E231</f>
        <v>44Fen-Edebiyat Fakültesi</v>
      </c>
      <c r="B231" t="s">
        <v>2210</v>
      </c>
      <c r="C231" t="s">
        <v>376</v>
      </c>
      <c r="D231" t="s">
        <v>1991</v>
      </c>
      <c r="E231" t="s">
        <v>31</v>
      </c>
      <c r="F231">
        <v>0</v>
      </c>
      <c r="G231">
        <v>0</v>
      </c>
      <c r="H231">
        <v>2499085</v>
      </c>
    </row>
    <row r="232" spans="1:8" x14ac:dyDescent="0.25">
      <c r="A232" t="str">
        <f>COUNTIF($E$2:E232,E232)&amp;E232</f>
        <v>45Fen-Edebiyat Fakültesi</v>
      </c>
      <c r="B232" t="s">
        <v>2211</v>
      </c>
      <c r="C232" t="s">
        <v>377</v>
      </c>
      <c r="D232" t="s">
        <v>1991</v>
      </c>
      <c r="E232" t="s">
        <v>31</v>
      </c>
      <c r="F232">
        <v>0</v>
      </c>
      <c r="G232">
        <v>0</v>
      </c>
      <c r="H232">
        <v>2499119</v>
      </c>
    </row>
    <row r="233" spans="1:8" x14ac:dyDescent="0.25">
      <c r="A233" t="str">
        <f>COUNTIF($E$2:E233,E233)&amp;E233</f>
        <v>7Tanıtım Ofisi (Rektörlüğe Bağlı Birim)</v>
      </c>
      <c r="B233" t="s">
        <v>2101</v>
      </c>
      <c r="C233" t="s">
        <v>378</v>
      </c>
      <c r="D233" t="s">
        <v>1992</v>
      </c>
      <c r="E233" t="s">
        <v>122</v>
      </c>
      <c r="F233">
        <v>0</v>
      </c>
      <c r="G233">
        <v>0</v>
      </c>
      <c r="H233">
        <v>2499176</v>
      </c>
    </row>
    <row r="234" spans="1:8" x14ac:dyDescent="0.25">
      <c r="A234" t="str">
        <f>COUNTIF($E$2:E234,E234)&amp;E234</f>
        <v>46Fen-Edebiyat Fakültesi</v>
      </c>
      <c r="B234" t="s">
        <v>2212</v>
      </c>
      <c r="C234" t="s">
        <v>379</v>
      </c>
      <c r="D234" t="s">
        <v>1991</v>
      </c>
      <c r="E234" t="s">
        <v>31</v>
      </c>
      <c r="F234">
        <v>0</v>
      </c>
      <c r="G234">
        <v>0</v>
      </c>
      <c r="H234">
        <v>2499218</v>
      </c>
    </row>
    <row r="235" spans="1:8" x14ac:dyDescent="0.25">
      <c r="A235" t="str">
        <f>COUNTIF($E$2:E235,E235)&amp;E235</f>
        <v xml:space="preserve">34Eğitim Fakültesi </v>
      </c>
      <c r="B235" t="s">
        <v>2213</v>
      </c>
      <c r="C235" t="s">
        <v>380</v>
      </c>
      <c r="D235" t="s">
        <v>1991</v>
      </c>
      <c r="E235" t="s">
        <v>120</v>
      </c>
      <c r="F235">
        <v>0</v>
      </c>
      <c r="G235">
        <v>0</v>
      </c>
      <c r="H235">
        <v>2499382</v>
      </c>
    </row>
    <row r="236" spans="1:8" x14ac:dyDescent="0.25">
      <c r="A236" t="str">
        <f>COUNTIF($E$2:E236,E236)&amp;E236</f>
        <v>8Tanıtım Ofisi (Rektörlüğe Bağlı Birim)</v>
      </c>
      <c r="B236" t="s">
        <v>2214</v>
      </c>
      <c r="C236" t="s">
        <v>381</v>
      </c>
      <c r="D236" t="s">
        <v>1992</v>
      </c>
      <c r="E236" t="s">
        <v>122</v>
      </c>
      <c r="F236">
        <v>0</v>
      </c>
      <c r="G236">
        <v>0</v>
      </c>
      <c r="H236">
        <v>2499408</v>
      </c>
    </row>
    <row r="237" spans="1:8" x14ac:dyDescent="0.25">
      <c r="A237" t="str">
        <f>COUNTIF($E$2:E237,E237)&amp;E237</f>
        <v>9Tanıtım Ofisi (Rektörlüğe Bağlı Birim)</v>
      </c>
      <c r="B237" t="s">
        <v>2215</v>
      </c>
      <c r="C237" t="s">
        <v>382</v>
      </c>
      <c r="D237" t="s">
        <v>1992</v>
      </c>
      <c r="E237" t="s">
        <v>122</v>
      </c>
      <c r="F237">
        <v>0</v>
      </c>
      <c r="G237">
        <v>0</v>
      </c>
      <c r="H237">
        <v>2499440</v>
      </c>
    </row>
    <row r="238" spans="1:8" x14ac:dyDescent="0.25">
      <c r="A238" t="str">
        <f>COUNTIF($E$2:E238,E238)&amp;E238</f>
        <v>1Uygulamalı Matematik Enstitüsü Müdürlüğü</v>
      </c>
      <c r="B238" t="s">
        <v>2216</v>
      </c>
      <c r="C238" t="s">
        <v>383</v>
      </c>
      <c r="D238" t="s">
        <v>1991</v>
      </c>
      <c r="E238" t="s">
        <v>126</v>
      </c>
      <c r="F238">
        <v>0</v>
      </c>
      <c r="G238">
        <v>0</v>
      </c>
      <c r="H238">
        <v>2499598</v>
      </c>
    </row>
    <row r="239" spans="1:8" x14ac:dyDescent="0.25">
      <c r="A239" t="str">
        <f>COUNTIF($E$2:E239,E239)&amp;E239</f>
        <v>10Tanıtım Ofisi (Rektörlüğe Bağlı Birim)</v>
      </c>
      <c r="B239" t="s">
        <v>2217</v>
      </c>
      <c r="C239" t="s">
        <v>384</v>
      </c>
      <c r="D239" t="s">
        <v>1992</v>
      </c>
      <c r="E239" t="s">
        <v>122</v>
      </c>
      <c r="F239">
        <v>0</v>
      </c>
      <c r="G239">
        <v>0</v>
      </c>
      <c r="H239">
        <v>2499606</v>
      </c>
    </row>
    <row r="240" spans="1:8" x14ac:dyDescent="0.25">
      <c r="A240" t="str">
        <f>COUNTIF($E$2:E240,E240)&amp;E240</f>
        <v>2Uygulamalı Matematik Enstitüsü Müdürlüğü</v>
      </c>
      <c r="B240" t="s">
        <v>2218</v>
      </c>
      <c r="C240" t="s">
        <v>385</v>
      </c>
      <c r="D240" t="s">
        <v>1991</v>
      </c>
      <c r="E240" t="s">
        <v>126</v>
      </c>
      <c r="F240">
        <v>0</v>
      </c>
      <c r="G240">
        <v>0</v>
      </c>
      <c r="H240">
        <v>2499689</v>
      </c>
    </row>
    <row r="241" spans="1:8" x14ac:dyDescent="0.25">
      <c r="A241" t="str">
        <f>COUNTIF($E$2:E241,E241)&amp;E241</f>
        <v>3Uygulamalı Matematik Enstitüsü Müdürlüğü</v>
      </c>
      <c r="B241" t="s">
        <v>2219</v>
      </c>
      <c r="C241" t="s">
        <v>386</v>
      </c>
      <c r="D241" t="s">
        <v>1991</v>
      </c>
      <c r="E241" t="s">
        <v>126</v>
      </c>
      <c r="F241">
        <v>0</v>
      </c>
      <c r="G241">
        <v>0</v>
      </c>
      <c r="H241">
        <v>2499804</v>
      </c>
    </row>
    <row r="242" spans="1:8" x14ac:dyDescent="0.25">
      <c r="A242" t="str">
        <f>COUNTIF($E$2:E242,E242)&amp;E242</f>
        <v>11Tanıtım Ofisi (Rektörlüğe Bağlı Birim)</v>
      </c>
      <c r="B242" t="s">
        <v>2220</v>
      </c>
      <c r="C242" t="s">
        <v>387</v>
      </c>
      <c r="D242" t="s">
        <v>1992</v>
      </c>
      <c r="E242" t="s">
        <v>122</v>
      </c>
      <c r="F242">
        <v>0</v>
      </c>
      <c r="G242">
        <v>0</v>
      </c>
      <c r="H242">
        <v>2499887</v>
      </c>
    </row>
    <row r="243" spans="1:8" x14ac:dyDescent="0.25">
      <c r="A243" t="str">
        <f>COUNTIF($E$2:E243,E243)&amp;E243</f>
        <v>12Tanıtım Ofisi (Rektörlüğe Bağlı Birim)</v>
      </c>
      <c r="B243" t="s">
        <v>2221</v>
      </c>
      <c r="C243" t="s">
        <v>388</v>
      </c>
      <c r="D243" t="s">
        <v>1992</v>
      </c>
      <c r="E243" t="s">
        <v>122</v>
      </c>
      <c r="F243">
        <v>0</v>
      </c>
      <c r="G243">
        <v>0</v>
      </c>
      <c r="H243">
        <v>2499960</v>
      </c>
    </row>
    <row r="244" spans="1:8" x14ac:dyDescent="0.25">
      <c r="A244" t="str">
        <f>COUNTIF($E$2:E244,E244)&amp;E244</f>
        <v>7EKOSAM - Ekosistem Uygulama ve Araştırma Merkezi</v>
      </c>
      <c r="B244" t="s">
        <v>2222</v>
      </c>
      <c r="C244" t="s">
        <v>389</v>
      </c>
      <c r="D244" t="s">
        <v>1991</v>
      </c>
      <c r="E244" t="s">
        <v>27</v>
      </c>
      <c r="F244">
        <v>0</v>
      </c>
      <c r="G244">
        <v>0</v>
      </c>
      <c r="H244">
        <v>2500031</v>
      </c>
    </row>
    <row r="245" spans="1:8" x14ac:dyDescent="0.25">
      <c r="A245" t="str">
        <f>COUNTIF($E$2:E245,E245)&amp;E245</f>
        <v>8EKOSAM - Ekosistem Uygulama ve Araştırma Merkezi</v>
      </c>
      <c r="B245" t="s">
        <v>2223</v>
      </c>
      <c r="C245" t="s">
        <v>390</v>
      </c>
      <c r="D245" t="s">
        <v>1991</v>
      </c>
      <c r="E245" t="s">
        <v>27</v>
      </c>
      <c r="F245">
        <v>0</v>
      </c>
      <c r="G245">
        <v>0</v>
      </c>
      <c r="H245">
        <v>2500098</v>
      </c>
    </row>
    <row r="246" spans="1:8" x14ac:dyDescent="0.25">
      <c r="A246" t="str">
        <f>COUNTIF($E$2:E246,E246)&amp;E246</f>
        <v>3Sosyal Bilimler Enstitüsü Müdürlüğü</v>
      </c>
      <c r="B246" t="s">
        <v>2224</v>
      </c>
      <c r="C246" t="s">
        <v>391</v>
      </c>
      <c r="D246" t="s">
        <v>1991</v>
      </c>
      <c r="E246" t="s">
        <v>116</v>
      </c>
      <c r="F246">
        <v>0</v>
      </c>
      <c r="G246">
        <v>0</v>
      </c>
      <c r="H246">
        <v>2500239</v>
      </c>
    </row>
    <row r="247" spans="1:8" x14ac:dyDescent="0.25">
      <c r="A247" t="str">
        <f>COUNTIF($E$2:E247,E247)&amp;E247</f>
        <v>13Tanıtım Ofisi (Rektörlüğe Bağlı Birim)</v>
      </c>
      <c r="B247" t="s">
        <v>2225</v>
      </c>
      <c r="C247" t="s">
        <v>392</v>
      </c>
      <c r="D247" t="s">
        <v>1992</v>
      </c>
      <c r="E247" t="s">
        <v>122</v>
      </c>
      <c r="F247">
        <v>0</v>
      </c>
      <c r="G247">
        <v>0</v>
      </c>
      <c r="H247">
        <v>2500262</v>
      </c>
    </row>
    <row r="248" spans="1:8" x14ac:dyDescent="0.25">
      <c r="A248" t="str">
        <f>COUNTIF($E$2:E248,E248)&amp;E248</f>
        <v>14Tanıtım Ofisi (Rektörlüğe Bağlı Birim)</v>
      </c>
      <c r="B248" t="s">
        <v>2226</v>
      </c>
      <c r="C248" t="s">
        <v>393</v>
      </c>
      <c r="D248" t="s">
        <v>1992</v>
      </c>
      <c r="E248" t="s">
        <v>122</v>
      </c>
      <c r="F248">
        <v>0</v>
      </c>
      <c r="G248">
        <v>0</v>
      </c>
      <c r="H248">
        <v>2500288</v>
      </c>
    </row>
    <row r="249" spans="1:8" x14ac:dyDescent="0.25">
      <c r="A249" t="str">
        <f>COUNTIF($E$2:E249,E249)&amp;E249</f>
        <v>4Sosyal Bilimler Enstitüsü Müdürlüğü</v>
      </c>
      <c r="B249" t="s">
        <v>2227</v>
      </c>
      <c r="C249" t="s">
        <v>394</v>
      </c>
      <c r="D249" t="s">
        <v>1991</v>
      </c>
      <c r="E249" t="s">
        <v>116</v>
      </c>
      <c r="F249">
        <v>0</v>
      </c>
      <c r="G249">
        <v>0</v>
      </c>
      <c r="H249">
        <v>2500536</v>
      </c>
    </row>
    <row r="250" spans="1:8" x14ac:dyDescent="0.25">
      <c r="A250" t="str">
        <f>COUNTIF($E$2:E250,E250)&amp;E250</f>
        <v>47Fen-Edebiyat Fakültesi</v>
      </c>
      <c r="B250" t="s">
        <v>2075</v>
      </c>
      <c r="C250" t="s">
        <v>395</v>
      </c>
      <c r="D250" t="s">
        <v>1991</v>
      </c>
      <c r="E250" t="s">
        <v>31</v>
      </c>
      <c r="F250">
        <v>0</v>
      </c>
      <c r="G250">
        <v>0</v>
      </c>
      <c r="H250">
        <v>2500585</v>
      </c>
    </row>
    <row r="251" spans="1:8" x14ac:dyDescent="0.25">
      <c r="A251" t="str">
        <f>COUNTIF($E$2:E251,E251)&amp;E251</f>
        <v>15Tanıtım Ofisi (Rektörlüğe Bağlı Birim)</v>
      </c>
      <c r="B251" t="s">
        <v>2228</v>
      </c>
      <c r="C251" t="s">
        <v>396</v>
      </c>
      <c r="D251" t="s">
        <v>1992</v>
      </c>
      <c r="E251" t="s">
        <v>122</v>
      </c>
      <c r="F251">
        <v>0</v>
      </c>
      <c r="G251">
        <v>0</v>
      </c>
      <c r="H251">
        <v>2500593</v>
      </c>
    </row>
    <row r="252" spans="1:8" x14ac:dyDescent="0.25">
      <c r="A252" t="str">
        <f>COUNTIF($E$2:E252,E252)&amp;E252</f>
        <v>1Araştırmalar Koordinatörlüğü</v>
      </c>
      <c r="B252" t="s">
        <v>2229</v>
      </c>
      <c r="C252" t="s">
        <v>397</v>
      </c>
      <c r="D252" t="s">
        <v>1992</v>
      </c>
      <c r="E252" t="s">
        <v>20</v>
      </c>
      <c r="F252">
        <v>0</v>
      </c>
      <c r="G252">
        <v>0</v>
      </c>
      <c r="H252">
        <v>2500734</v>
      </c>
    </row>
    <row r="253" spans="1:8" x14ac:dyDescent="0.25">
      <c r="A253" t="str">
        <f>COUNTIF($E$2:E253,E253)&amp;E253</f>
        <v>48Fen-Edebiyat Fakültesi</v>
      </c>
      <c r="B253" t="s">
        <v>2230</v>
      </c>
      <c r="C253" t="s">
        <v>398</v>
      </c>
      <c r="D253" t="s">
        <v>1991</v>
      </c>
      <c r="E253" t="s">
        <v>31</v>
      </c>
      <c r="F253">
        <v>0</v>
      </c>
      <c r="G253">
        <v>0</v>
      </c>
      <c r="H253">
        <v>2500890</v>
      </c>
    </row>
    <row r="254" spans="1:8" x14ac:dyDescent="0.25">
      <c r="A254" t="str">
        <f>COUNTIF($E$2:E254,E254)&amp;E254</f>
        <v>2Araştırmalar Koordinatörlüğü</v>
      </c>
      <c r="B254" t="s">
        <v>2231</v>
      </c>
      <c r="C254" t="s">
        <v>399</v>
      </c>
      <c r="D254" t="s">
        <v>1992</v>
      </c>
      <c r="E254" t="s">
        <v>20</v>
      </c>
      <c r="F254">
        <v>0</v>
      </c>
      <c r="G254">
        <v>0</v>
      </c>
      <c r="H254">
        <v>2501039</v>
      </c>
    </row>
    <row r="255" spans="1:8" x14ac:dyDescent="0.25">
      <c r="A255" t="str">
        <f>COUNTIF($E$2:E255,E255)&amp;E255</f>
        <v>10Enformatik Enstitüsü Müdürlüğü</v>
      </c>
      <c r="B255" t="s">
        <v>2232</v>
      </c>
      <c r="C255" t="s">
        <v>400</v>
      </c>
      <c r="D255" t="s">
        <v>1991</v>
      </c>
      <c r="E255" t="s">
        <v>118</v>
      </c>
      <c r="F255">
        <v>0</v>
      </c>
      <c r="G255">
        <v>0</v>
      </c>
      <c r="H255">
        <v>2501047</v>
      </c>
    </row>
    <row r="256" spans="1:8" x14ac:dyDescent="0.25">
      <c r="A256" t="str">
        <f>COUNTIF($E$2:E256,E256)&amp;E256</f>
        <v>49Fen-Edebiyat Fakültesi</v>
      </c>
      <c r="B256" t="s">
        <v>2233</v>
      </c>
      <c r="C256" t="s">
        <v>401</v>
      </c>
      <c r="D256" t="s">
        <v>1991</v>
      </c>
      <c r="E256" t="s">
        <v>31</v>
      </c>
      <c r="F256">
        <v>0</v>
      </c>
      <c r="G256">
        <v>0</v>
      </c>
      <c r="H256">
        <v>2501146</v>
      </c>
    </row>
    <row r="257" spans="1:8" x14ac:dyDescent="0.25">
      <c r="A257" t="str">
        <f>COUNTIF($E$2:E257,E257)&amp;E257</f>
        <v>50Fen-Edebiyat Fakültesi</v>
      </c>
      <c r="B257" t="s">
        <v>2042</v>
      </c>
      <c r="C257" t="s">
        <v>402</v>
      </c>
      <c r="D257" t="s">
        <v>1991</v>
      </c>
      <c r="E257" t="s">
        <v>31</v>
      </c>
      <c r="F257">
        <v>0</v>
      </c>
      <c r="G257">
        <v>0</v>
      </c>
      <c r="H257">
        <v>2501195</v>
      </c>
    </row>
    <row r="258" spans="1:8" x14ac:dyDescent="0.25">
      <c r="A258" t="str">
        <f>COUNTIF($E$2:E258,E258)&amp;E258</f>
        <v>3Araştırmalar Koordinatörlüğü</v>
      </c>
      <c r="B258" t="s">
        <v>2234</v>
      </c>
      <c r="C258" t="s">
        <v>403</v>
      </c>
      <c r="D258" t="s">
        <v>1992</v>
      </c>
      <c r="E258" t="s">
        <v>20</v>
      </c>
      <c r="F258">
        <v>0</v>
      </c>
      <c r="G258">
        <v>0</v>
      </c>
      <c r="H258">
        <v>2501245</v>
      </c>
    </row>
    <row r="259" spans="1:8" x14ac:dyDescent="0.25">
      <c r="A259" t="str">
        <f>COUNTIF($E$2:E259,E259)&amp;E259</f>
        <v>51Fen-Edebiyat Fakültesi</v>
      </c>
      <c r="B259" t="s">
        <v>2235</v>
      </c>
      <c r="C259" t="s">
        <v>404</v>
      </c>
      <c r="D259" t="s">
        <v>1991</v>
      </c>
      <c r="E259" t="s">
        <v>31</v>
      </c>
      <c r="F259">
        <v>0</v>
      </c>
      <c r="G259">
        <v>0</v>
      </c>
      <c r="H259">
        <v>2501310</v>
      </c>
    </row>
    <row r="260" spans="1:8" x14ac:dyDescent="0.25">
      <c r="A260" t="str">
        <f>COUNTIF($E$2:E260,E260)&amp;E260</f>
        <v>52Fen-Edebiyat Fakültesi</v>
      </c>
      <c r="B260" t="s">
        <v>2236</v>
      </c>
      <c r="C260" t="s">
        <v>405</v>
      </c>
      <c r="D260" t="s">
        <v>1991</v>
      </c>
      <c r="E260" t="s">
        <v>31</v>
      </c>
      <c r="F260">
        <v>0</v>
      </c>
      <c r="G260">
        <v>0</v>
      </c>
      <c r="H260">
        <v>2501344</v>
      </c>
    </row>
    <row r="261" spans="1:8" x14ac:dyDescent="0.25">
      <c r="A261" t="str">
        <f>COUNTIF($E$2:E261,E261)&amp;E261</f>
        <v>3Engelsiz ODTÜ Birimi</v>
      </c>
      <c r="B261" t="s">
        <v>2237</v>
      </c>
      <c r="C261" t="s">
        <v>406</v>
      </c>
      <c r="D261" t="s">
        <v>1991</v>
      </c>
      <c r="E261" t="s">
        <v>29</v>
      </c>
      <c r="F261">
        <v>0</v>
      </c>
      <c r="G261">
        <v>0</v>
      </c>
      <c r="H261">
        <v>2501484</v>
      </c>
    </row>
    <row r="262" spans="1:8" x14ac:dyDescent="0.25">
      <c r="A262" t="str">
        <f>COUNTIF($E$2:E262,E262)&amp;E262</f>
        <v xml:space="preserve">3Bilgi İşlem Daire Başkanlığı </v>
      </c>
      <c r="B262" t="s">
        <v>2238</v>
      </c>
      <c r="C262" t="s">
        <v>407</v>
      </c>
      <c r="D262" t="s">
        <v>1992</v>
      </c>
      <c r="E262" t="s">
        <v>22</v>
      </c>
      <c r="F262">
        <v>0</v>
      </c>
      <c r="G262">
        <v>0</v>
      </c>
      <c r="H262">
        <v>2501534</v>
      </c>
    </row>
    <row r="263" spans="1:8" x14ac:dyDescent="0.25">
      <c r="A263" t="str">
        <f>COUNTIF($E$2:E263,E263)&amp;E263</f>
        <v>1Uzaktan Eğitim Uygulmama ve Araştırma Merkezi</v>
      </c>
      <c r="B263" t="s">
        <v>2239</v>
      </c>
      <c r="C263" t="s">
        <v>408</v>
      </c>
      <c r="D263" t="s">
        <v>1991</v>
      </c>
      <c r="E263" t="s">
        <v>127</v>
      </c>
      <c r="F263">
        <v>0</v>
      </c>
      <c r="G263">
        <v>0</v>
      </c>
      <c r="H263">
        <v>2501591</v>
      </c>
    </row>
    <row r="264" spans="1:8" x14ac:dyDescent="0.25">
      <c r="A264" t="str">
        <f>COUNTIF($E$2:E264,E264)&amp;E264</f>
        <v>2Uzaktan Eğitim Uygulmama ve Araştırma Merkezi</v>
      </c>
      <c r="B264" t="s">
        <v>2237</v>
      </c>
      <c r="C264" t="s">
        <v>409</v>
      </c>
      <c r="D264" t="s">
        <v>1991</v>
      </c>
      <c r="E264" t="s">
        <v>127</v>
      </c>
      <c r="F264">
        <v>0</v>
      </c>
      <c r="G264">
        <v>0</v>
      </c>
      <c r="H264">
        <v>2501831</v>
      </c>
    </row>
    <row r="265" spans="1:8" x14ac:dyDescent="0.25">
      <c r="A265" t="str">
        <f>COUNTIF($E$2:E265,E265)&amp;E265</f>
        <v xml:space="preserve">4Bilgi İşlem Daire Başkanlığı </v>
      </c>
      <c r="B265" t="s">
        <v>2199</v>
      </c>
      <c r="C265" t="s">
        <v>410</v>
      </c>
      <c r="D265" t="s">
        <v>1992</v>
      </c>
      <c r="E265" t="s">
        <v>22</v>
      </c>
      <c r="F265">
        <v>0</v>
      </c>
      <c r="G265">
        <v>0</v>
      </c>
      <c r="H265">
        <v>2501989</v>
      </c>
    </row>
    <row r="266" spans="1:8" x14ac:dyDescent="0.25">
      <c r="A266" t="str">
        <f>COUNTIF($E$2:E266,E266)&amp;E266</f>
        <v xml:space="preserve">5Bilgi İşlem Daire Başkanlığı </v>
      </c>
      <c r="B266" t="s">
        <v>2240</v>
      </c>
      <c r="C266" t="s">
        <v>411</v>
      </c>
      <c r="D266" t="s">
        <v>1992</v>
      </c>
      <c r="E266" t="s">
        <v>22</v>
      </c>
      <c r="F266">
        <v>0</v>
      </c>
      <c r="G266">
        <v>0</v>
      </c>
      <c r="H266">
        <v>2502078</v>
      </c>
    </row>
    <row r="267" spans="1:8" x14ac:dyDescent="0.25">
      <c r="A267" t="str">
        <f>COUNTIF($E$2:E267,E267)&amp;E267</f>
        <v xml:space="preserve">6Bilgi İşlem Daire Başkanlığı </v>
      </c>
      <c r="B267" t="s">
        <v>2241</v>
      </c>
      <c r="C267" t="s">
        <v>412</v>
      </c>
      <c r="D267" t="s">
        <v>1992</v>
      </c>
      <c r="E267" t="s">
        <v>22</v>
      </c>
      <c r="F267">
        <v>0</v>
      </c>
      <c r="G267">
        <v>0</v>
      </c>
      <c r="H267">
        <v>2502086</v>
      </c>
    </row>
    <row r="268" spans="1:8" x14ac:dyDescent="0.25">
      <c r="A268" t="str">
        <f>COUNTIF($E$2:E268,E268)&amp;E268</f>
        <v>17Mühendislik Fakültesi</v>
      </c>
      <c r="B268" t="s">
        <v>2226</v>
      </c>
      <c r="C268" t="s">
        <v>413</v>
      </c>
      <c r="D268" t="s">
        <v>1991</v>
      </c>
      <c r="E268" t="s">
        <v>40</v>
      </c>
      <c r="F268">
        <v>0</v>
      </c>
      <c r="G268">
        <v>0</v>
      </c>
      <c r="H268">
        <v>2502102</v>
      </c>
    </row>
    <row r="269" spans="1:8" x14ac:dyDescent="0.25">
      <c r="A269" t="str">
        <f>COUNTIF($E$2:E269,E269)&amp;E269</f>
        <v>6Teknokent Proje Yönetim ve Danışmanlık Ofisi / TEKNOKENT Teknoloji Transfer Ofisi</v>
      </c>
      <c r="B269" t="s">
        <v>2242</v>
      </c>
      <c r="C269" t="s">
        <v>414</v>
      </c>
      <c r="D269" t="s">
        <v>1991</v>
      </c>
      <c r="E269" t="s">
        <v>51</v>
      </c>
      <c r="F269">
        <v>0</v>
      </c>
      <c r="G269">
        <v>0</v>
      </c>
      <c r="H269">
        <v>2502417</v>
      </c>
    </row>
    <row r="270" spans="1:8" x14ac:dyDescent="0.25">
      <c r="A270" t="str">
        <f>COUNTIF($E$2:E270,E270)&amp;E270</f>
        <v>1Personel Dairesi Başkanlığı</v>
      </c>
      <c r="B270" t="s">
        <v>2243</v>
      </c>
      <c r="C270" t="s">
        <v>415</v>
      </c>
      <c r="D270" t="s">
        <v>1992</v>
      </c>
      <c r="E270" t="s">
        <v>128</v>
      </c>
      <c r="F270">
        <v>0</v>
      </c>
      <c r="G270">
        <v>0</v>
      </c>
      <c r="H270">
        <v>2502722</v>
      </c>
    </row>
    <row r="271" spans="1:8" x14ac:dyDescent="0.25">
      <c r="A271" t="str">
        <f>COUNTIF($E$2:E271,E271)&amp;E271</f>
        <v xml:space="preserve">35Eğitim Fakültesi </v>
      </c>
      <c r="B271" t="s">
        <v>2244</v>
      </c>
      <c r="C271" t="s">
        <v>416</v>
      </c>
      <c r="D271" t="s">
        <v>1991</v>
      </c>
      <c r="E271" t="s">
        <v>120</v>
      </c>
      <c r="F271">
        <v>0</v>
      </c>
      <c r="G271">
        <v>0</v>
      </c>
      <c r="H271">
        <v>2502755</v>
      </c>
    </row>
    <row r="272" spans="1:8" x14ac:dyDescent="0.25">
      <c r="A272" t="str">
        <f>COUNTIF($E$2:E272,E272)&amp;E272</f>
        <v>34Öğrenci Dekanlığı</v>
      </c>
      <c r="B272" t="s">
        <v>2245</v>
      </c>
      <c r="C272" t="s">
        <v>417</v>
      </c>
      <c r="D272" t="s">
        <v>1992</v>
      </c>
      <c r="E272" t="s">
        <v>117</v>
      </c>
      <c r="F272">
        <v>0</v>
      </c>
      <c r="G272">
        <v>0</v>
      </c>
      <c r="H272">
        <v>2502763</v>
      </c>
    </row>
    <row r="273" spans="1:8" x14ac:dyDescent="0.25">
      <c r="A273" t="str">
        <f>COUNTIF($E$2:E273,E273)&amp;E273</f>
        <v xml:space="preserve">36Eğitim Fakültesi </v>
      </c>
      <c r="B273" t="s">
        <v>2246</v>
      </c>
      <c r="C273" t="s">
        <v>418</v>
      </c>
      <c r="D273" t="s">
        <v>1991</v>
      </c>
      <c r="E273" t="s">
        <v>120</v>
      </c>
      <c r="F273">
        <v>0</v>
      </c>
      <c r="G273">
        <v>0</v>
      </c>
      <c r="H273">
        <v>2503068</v>
      </c>
    </row>
    <row r="274" spans="1:8" x14ac:dyDescent="0.25">
      <c r="A274" t="str">
        <f>COUNTIF($E$2:E274,E274)&amp;E274</f>
        <v>35Öğrenci Dekanlığı</v>
      </c>
      <c r="B274" t="s">
        <v>2247</v>
      </c>
      <c r="C274" t="s">
        <v>419</v>
      </c>
      <c r="D274" t="s">
        <v>1992</v>
      </c>
      <c r="E274" t="s">
        <v>117</v>
      </c>
      <c r="F274">
        <v>0</v>
      </c>
      <c r="G274">
        <v>0</v>
      </c>
      <c r="H274">
        <v>2503175</v>
      </c>
    </row>
    <row r="275" spans="1:8" x14ac:dyDescent="0.25">
      <c r="A275" t="str">
        <f>COUNTIF($E$2:E275,E275)&amp;E275</f>
        <v>1İktisadi ve İdari Bilimler Fakültesi</v>
      </c>
      <c r="B275" t="s">
        <v>2248</v>
      </c>
      <c r="C275" t="s">
        <v>420</v>
      </c>
      <c r="D275" t="s">
        <v>1991</v>
      </c>
      <c r="E275" t="s">
        <v>35</v>
      </c>
      <c r="F275">
        <v>0</v>
      </c>
      <c r="G275">
        <v>0</v>
      </c>
      <c r="H275">
        <v>2503183</v>
      </c>
    </row>
    <row r="276" spans="1:8" x14ac:dyDescent="0.25">
      <c r="A276" t="str">
        <f>COUNTIF($E$2:E276,E276)&amp;E276</f>
        <v>2İktisadi ve İdari Bilimler Fakültesi</v>
      </c>
      <c r="B276" t="s">
        <v>2249</v>
      </c>
      <c r="C276" t="s">
        <v>421</v>
      </c>
      <c r="D276" t="s">
        <v>1991</v>
      </c>
      <c r="E276" t="s">
        <v>35</v>
      </c>
      <c r="F276">
        <v>0</v>
      </c>
      <c r="G276">
        <v>0</v>
      </c>
      <c r="H276">
        <v>2503258</v>
      </c>
    </row>
    <row r="277" spans="1:8" x14ac:dyDescent="0.25">
      <c r="A277" t="str">
        <f>COUNTIF($E$2:E277,E277)&amp;E277</f>
        <v>36Öğrenci Dekanlığı</v>
      </c>
      <c r="B277" t="s">
        <v>2213</v>
      </c>
      <c r="C277" t="s">
        <v>422</v>
      </c>
      <c r="D277" t="s">
        <v>1992</v>
      </c>
      <c r="E277" t="s">
        <v>117</v>
      </c>
      <c r="F277">
        <v>0</v>
      </c>
      <c r="G277">
        <v>0</v>
      </c>
      <c r="H277">
        <v>2503357</v>
      </c>
    </row>
    <row r="278" spans="1:8" x14ac:dyDescent="0.25">
      <c r="A278" t="str">
        <f>COUNTIF($E$2:E278,E278)&amp;E278</f>
        <v>1Sürdürülebilir Kampüs/İklim Merkezi</v>
      </c>
      <c r="B278" t="s">
        <v>2250</v>
      </c>
      <c r="C278" t="s">
        <v>423</v>
      </c>
      <c r="D278" t="s">
        <v>1991</v>
      </c>
      <c r="E278" t="s">
        <v>48</v>
      </c>
      <c r="F278">
        <v>0</v>
      </c>
      <c r="G278">
        <v>0</v>
      </c>
      <c r="H278">
        <v>2503571</v>
      </c>
    </row>
    <row r="279" spans="1:8" x14ac:dyDescent="0.25">
      <c r="A279" t="str">
        <f>COUNTIF($E$2:E279,E279)&amp;E279</f>
        <v>2Sürdürülebilir Kampüs/İklim Merkezi</v>
      </c>
      <c r="B279" t="s">
        <v>2251</v>
      </c>
      <c r="C279" t="s">
        <v>424</v>
      </c>
      <c r="D279" t="s">
        <v>1991</v>
      </c>
      <c r="E279" t="s">
        <v>48</v>
      </c>
      <c r="F279">
        <v>0</v>
      </c>
      <c r="G279">
        <v>0</v>
      </c>
      <c r="H279">
        <v>2503589</v>
      </c>
    </row>
    <row r="280" spans="1:8" x14ac:dyDescent="0.25">
      <c r="A280" t="str">
        <f>COUNTIF($E$2:E280,E280)&amp;E280</f>
        <v>37Öğrenci Dekanlığı</v>
      </c>
      <c r="B280" t="s">
        <v>2252</v>
      </c>
      <c r="C280" t="s">
        <v>425</v>
      </c>
      <c r="D280" t="s">
        <v>1992</v>
      </c>
      <c r="E280" t="s">
        <v>117</v>
      </c>
      <c r="F280">
        <v>0</v>
      </c>
      <c r="G280">
        <v>0</v>
      </c>
      <c r="H280">
        <v>2503605</v>
      </c>
    </row>
    <row r="281" spans="1:8" x14ac:dyDescent="0.25">
      <c r="A281" t="str">
        <f>COUNTIF($E$2:E281,E281)&amp;E281</f>
        <v>3Bilim ve Teknoloji Politikaları Araştırma Merkezi</v>
      </c>
      <c r="B281" t="s">
        <v>2078</v>
      </c>
      <c r="C281" t="s">
        <v>426</v>
      </c>
      <c r="D281" t="s">
        <v>1991</v>
      </c>
      <c r="E281" t="s">
        <v>114</v>
      </c>
      <c r="F281">
        <v>0</v>
      </c>
      <c r="G281">
        <v>0</v>
      </c>
      <c r="H281">
        <v>2503662</v>
      </c>
    </row>
    <row r="282" spans="1:8" x14ac:dyDescent="0.25">
      <c r="A282" t="str">
        <f>COUNTIF($E$2:E282,E282)&amp;E282</f>
        <v>38Öğrenci Dekanlığı</v>
      </c>
      <c r="B282" t="s">
        <v>2253</v>
      </c>
      <c r="C282" t="s">
        <v>427</v>
      </c>
      <c r="D282" t="s">
        <v>1992</v>
      </c>
      <c r="E282" t="s">
        <v>117</v>
      </c>
      <c r="F282">
        <v>0</v>
      </c>
      <c r="G282">
        <v>0</v>
      </c>
      <c r="H282">
        <v>2503829</v>
      </c>
    </row>
    <row r="283" spans="1:8" x14ac:dyDescent="0.25">
      <c r="A283" t="str">
        <f>COUNTIF($E$2:E283,E283)&amp;E283</f>
        <v>3İktisadi ve İdari Bilimler Fakültesi</v>
      </c>
      <c r="B283" t="s">
        <v>2254</v>
      </c>
      <c r="C283" t="s">
        <v>428</v>
      </c>
      <c r="D283" t="s">
        <v>1991</v>
      </c>
      <c r="E283" t="s">
        <v>35</v>
      </c>
      <c r="F283">
        <v>0</v>
      </c>
      <c r="G283">
        <v>0</v>
      </c>
      <c r="H283">
        <v>2504181</v>
      </c>
    </row>
    <row r="284" spans="1:8" x14ac:dyDescent="0.25">
      <c r="A284" t="str">
        <f>COUNTIF($E$2:E284,E284)&amp;E284</f>
        <v xml:space="preserve">37Eğitim Fakültesi </v>
      </c>
      <c r="B284" t="s">
        <v>2255</v>
      </c>
      <c r="C284" t="s">
        <v>429</v>
      </c>
      <c r="D284" t="s">
        <v>1991</v>
      </c>
      <c r="E284" t="s">
        <v>120</v>
      </c>
      <c r="F284">
        <v>0</v>
      </c>
      <c r="G284">
        <v>0</v>
      </c>
      <c r="H284">
        <v>2504579</v>
      </c>
    </row>
    <row r="285" spans="1:8" x14ac:dyDescent="0.25">
      <c r="A285" t="str">
        <f>COUNTIF($E$2:E285,E285)&amp;E285</f>
        <v>6ODTÜ KPM - Kariyer Planlama Uygulama ve Araştırma Merkezi (Rektörlüğe Bağlı Birim)</v>
      </c>
      <c r="B285" t="s">
        <v>2256</v>
      </c>
      <c r="C285" t="s">
        <v>430</v>
      </c>
      <c r="D285" t="s">
        <v>1992</v>
      </c>
      <c r="E285" t="s">
        <v>113</v>
      </c>
      <c r="F285">
        <v>0</v>
      </c>
      <c r="G285">
        <v>0</v>
      </c>
      <c r="H285">
        <v>2504793</v>
      </c>
    </row>
    <row r="286" spans="1:8" x14ac:dyDescent="0.25">
      <c r="A286" t="str">
        <f>COUNTIF($E$2:E286,E286)&amp;E286</f>
        <v>39Öğrenci Dekanlığı</v>
      </c>
      <c r="B286" t="s">
        <v>2257</v>
      </c>
      <c r="C286" t="s">
        <v>431</v>
      </c>
      <c r="D286" t="s">
        <v>1992</v>
      </c>
      <c r="E286" t="s">
        <v>117</v>
      </c>
      <c r="F286">
        <v>0</v>
      </c>
      <c r="G286">
        <v>0</v>
      </c>
      <c r="H286">
        <v>2504819</v>
      </c>
    </row>
    <row r="287" spans="1:8" x14ac:dyDescent="0.25">
      <c r="A287" t="str">
        <f>COUNTIF($E$2:E287,E287)&amp;E287</f>
        <v xml:space="preserve">38Eğitim Fakültesi </v>
      </c>
      <c r="B287" t="s">
        <v>2258</v>
      </c>
      <c r="C287" t="s">
        <v>432</v>
      </c>
      <c r="D287" t="s">
        <v>1991</v>
      </c>
      <c r="E287" t="s">
        <v>120</v>
      </c>
      <c r="F287">
        <v>0</v>
      </c>
      <c r="G287">
        <v>0</v>
      </c>
      <c r="H287">
        <v>2504900</v>
      </c>
    </row>
    <row r="288" spans="1:8" x14ac:dyDescent="0.25">
      <c r="A288" t="str">
        <f>COUNTIF($E$2:E288,E288)&amp;E288</f>
        <v>4İktisadi ve İdari Bilimler Fakültesi</v>
      </c>
      <c r="B288" t="s">
        <v>2259</v>
      </c>
      <c r="C288" t="s">
        <v>433</v>
      </c>
      <c r="D288" t="s">
        <v>1991</v>
      </c>
      <c r="E288" t="s">
        <v>35</v>
      </c>
      <c r="F288">
        <v>0</v>
      </c>
      <c r="G288">
        <v>0</v>
      </c>
      <c r="H288">
        <v>2505014</v>
      </c>
    </row>
    <row r="289" spans="1:8" x14ac:dyDescent="0.25">
      <c r="A289" t="str">
        <f>COUNTIF($E$2:E289,E289)&amp;E289</f>
        <v>40Öğrenci Dekanlığı</v>
      </c>
      <c r="B289" t="s">
        <v>2260</v>
      </c>
      <c r="C289" t="s">
        <v>434</v>
      </c>
      <c r="D289" t="s">
        <v>1992</v>
      </c>
      <c r="E289" t="s">
        <v>117</v>
      </c>
      <c r="F289">
        <v>0</v>
      </c>
      <c r="G289">
        <v>0</v>
      </c>
      <c r="H289">
        <v>2505071</v>
      </c>
    </row>
    <row r="290" spans="1:8" x14ac:dyDescent="0.25">
      <c r="A290" t="str">
        <f>COUNTIF($E$2:E290,E290)&amp;E290</f>
        <v>41Öğrenci Dekanlığı</v>
      </c>
      <c r="B290" t="s">
        <v>2261</v>
      </c>
      <c r="C290" t="s">
        <v>435</v>
      </c>
      <c r="D290" t="s">
        <v>1992</v>
      </c>
      <c r="E290" t="s">
        <v>117</v>
      </c>
      <c r="F290">
        <v>0</v>
      </c>
      <c r="G290">
        <v>0</v>
      </c>
      <c r="H290">
        <v>2505113</v>
      </c>
    </row>
    <row r="291" spans="1:8" x14ac:dyDescent="0.25">
      <c r="A291" t="str">
        <f>COUNTIF($E$2:E291,E291)&amp;E291</f>
        <v>2Personel Dairesi Başkanlığı</v>
      </c>
      <c r="B291" t="s">
        <v>2262</v>
      </c>
      <c r="C291" t="s">
        <v>436</v>
      </c>
      <c r="D291" t="s">
        <v>1992</v>
      </c>
      <c r="E291" t="s">
        <v>128</v>
      </c>
      <c r="F291">
        <v>0</v>
      </c>
      <c r="G291">
        <v>0</v>
      </c>
      <c r="H291">
        <v>2505279</v>
      </c>
    </row>
    <row r="292" spans="1:8" x14ac:dyDescent="0.25">
      <c r="A292" t="str">
        <f>COUNTIF($E$2:E292,E292)&amp;E292</f>
        <v xml:space="preserve">39Eğitim Fakültesi </v>
      </c>
      <c r="B292" t="s">
        <v>2263</v>
      </c>
      <c r="C292" t="s">
        <v>437</v>
      </c>
      <c r="D292" t="s">
        <v>1991</v>
      </c>
      <c r="E292" t="s">
        <v>120</v>
      </c>
      <c r="F292">
        <v>0</v>
      </c>
      <c r="G292">
        <v>0</v>
      </c>
      <c r="H292">
        <v>2505287</v>
      </c>
    </row>
    <row r="293" spans="1:8" x14ac:dyDescent="0.25">
      <c r="A293" t="str">
        <f>COUNTIF($E$2:E293,E293)&amp;E293</f>
        <v>42Öğrenci Dekanlığı</v>
      </c>
      <c r="B293" t="s">
        <v>2264</v>
      </c>
      <c r="C293" t="s">
        <v>438</v>
      </c>
      <c r="D293" t="s">
        <v>1992</v>
      </c>
      <c r="E293" t="s">
        <v>117</v>
      </c>
      <c r="F293">
        <v>0</v>
      </c>
      <c r="G293">
        <v>0</v>
      </c>
      <c r="H293">
        <v>2505295</v>
      </c>
    </row>
    <row r="294" spans="1:8" x14ac:dyDescent="0.25">
      <c r="A294" t="str">
        <f>COUNTIF($E$2:E294,E294)&amp;E294</f>
        <v>43Öğrenci Dekanlığı</v>
      </c>
      <c r="B294" t="s">
        <v>2265</v>
      </c>
      <c r="C294" t="s">
        <v>439</v>
      </c>
      <c r="D294" t="s">
        <v>1992</v>
      </c>
      <c r="E294" t="s">
        <v>117</v>
      </c>
      <c r="F294">
        <v>0</v>
      </c>
      <c r="G294">
        <v>0</v>
      </c>
      <c r="H294">
        <v>2505329</v>
      </c>
    </row>
    <row r="295" spans="1:8" x14ac:dyDescent="0.25">
      <c r="A295" t="str">
        <f>COUNTIF($E$2:E295,E295)&amp;E295</f>
        <v>44Öğrenci Dekanlığı</v>
      </c>
      <c r="B295" t="s">
        <v>2266</v>
      </c>
      <c r="C295" t="s">
        <v>440</v>
      </c>
      <c r="D295" t="s">
        <v>1992</v>
      </c>
      <c r="E295" t="s">
        <v>117</v>
      </c>
      <c r="F295">
        <v>0</v>
      </c>
      <c r="G295">
        <v>0</v>
      </c>
      <c r="H295">
        <v>2505410</v>
      </c>
    </row>
    <row r="296" spans="1:8" x14ac:dyDescent="0.25">
      <c r="A296" t="str">
        <f>COUNTIF($E$2:E296,E296)&amp;E296</f>
        <v xml:space="preserve">40Eğitim Fakültesi </v>
      </c>
      <c r="B296" t="s">
        <v>2267</v>
      </c>
      <c r="C296" t="s">
        <v>441</v>
      </c>
      <c r="D296" t="s">
        <v>1991</v>
      </c>
      <c r="E296" t="s">
        <v>120</v>
      </c>
      <c r="F296">
        <v>0</v>
      </c>
      <c r="G296">
        <v>0</v>
      </c>
      <c r="H296">
        <v>2505436</v>
      </c>
    </row>
    <row r="297" spans="1:8" x14ac:dyDescent="0.25">
      <c r="A297" t="str">
        <f>COUNTIF($E$2:E297,E297)&amp;E297</f>
        <v>45Öğrenci Dekanlığı</v>
      </c>
      <c r="B297" t="s">
        <v>2268</v>
      </c>
      <c r="C297" t="s">
        <v>442</v>
      </c>
      <c r="D297" t="s">
        <v>1992</v>
      </c>
      <c r="E297" t="s">
        <v>117</v>
      </c>
      <c r="F297">
        <v>0</v>
      </c>
      <c r="G297">
        <v>0</v>
      </c>
      <c r="H297">
        <v>2505519</v>
      </c>
    </row>
    <row r="298" spans="1:8" x14ac:dyDescent="0.25">
      <c r="A298" t="str">
        <f>COUNTIF($E$2:E298,E298)&amp;E298</f>
        <v>1Uluslararası İş Birliği Ofisi (UİO)</v>
      </c>
      <c r="B298" t="s">
        <v>2269</v>
      </c>
      <c r="C298" t="s">
        <v>443</v>
      </c>
      <c r="D298" t="s">
        <v>1991</v>
      </c>
      <c r="E298" t="s">
        <v>129</v>
      </c>
      <c r="F298">
        <v>0</v>
      </c>
      <c r="G298">
        <v>0</v>
      </c>
      <c r="H298">
        <v>2505840</v>
      </c>
    </row>
    <row r="299" spans="1:8" x14ac:dyDescent="0.25">
      <c r="A299" t="str">
        <f>COUNTIF($E$2:E299,E299)&amp;E299</f>
        <v>4Engelsiz ODTÜ Birimi</v>
      </c>
      <c r="B299" t="s">
        <v>2270</v>
      </c>
      <c r="C299" t="s">
        <v>444</v>
      </c>
      <c r="D299" t="s">
        <v>1991</v>
      </c>
      <c r="E299" t="s">
        <v>29</v>
      </c>
      <c r="F299">
        <v>0</v>
      </c>
      <c r="G299">
        <v>0</v>
      </c>
      <c r="H299">
        <v>2505873</v>
      </c>
    </row>
    <row r="300" spans="1:8" x14ac:dyDescent="0.25">
      <c r="A300" t="str">
        <f>COUNTIF($E$2:E300,E300)&amp;E300</f>
        <v>16Tanıtım Ofisi (Rektörlüğe Bağlı Birim)</v>
      </c>
      <c r="B300" t="s">
        <v>2271</v>
      </c>
      <c r="C300" t="s">
        <v>445</v>
      </c>
      <c r="D300" t="s">
        <v>1992</v>
      </c>
      <c r="E300" t="s">
        <v>122</v>
      </c>
      <c r="F300">
        <v>0</v>
      </c>
      <c r="G300">
        <v>0</v>
      </c>
      <c r="H300">
        <v>2505915</v>
      </c>
    </row>
    <row r="301" spans="1:8" x14ac:dyDescent="0.25">
      <c r="A301" t="str">
        <f>COUNTIF($E$2:E301,E301)&amp;E301</f>
        <v>4Araştırmalar Koordinatörlüğü</v>
      </c>
      <c r="B301" t="s">
        <v>2272</v>
      </c>
      <c r="C301" t="s">
        <v>446</v>
      </c>
      <c r="D301" t="s">
        <v>1992</v>
      </c>
      <c r="E301" t="s">
        <v>20</v>
      </c>
      <c r="F301">
        <v>0</v>
      </c>
      <c r="G301">
        <v>0</v>
      </c>
      <c r="H301">
        <v>2505972</v>
      </c>
    </row>
    <row r="302" spans="1:8" x14ac:dyDescent="0.25">
      <c r="A302" t="str">
        <f>COUNTIF($E$2:E302,E302)&amp;E302</f>
        <v>5Engelsiz ODTÜ Birimi</v>
      </c>
      <c r="B302" t="s">
        <v>2273</v>
      </c>
      <c r="C302" t="s">
        <v>447</v>
      </c>
      <c r="D302" t="s">
        <v>1991</v>
      </c>
      <c r="E302" t="s">
        <v>29</v>
      </c>
      <c r="F302">
        <v>0</v>
      </c>
      <c r="G302">
        <v>0</v>
      </c>
      <c r="H302">
        <v>2506137</v>
      </c>
    </row>
    <row r="303" spans="1:8" x14ac:dyDescent="0.25">
      <c r="A303" t="str">
        <f>COUNTIF($E$2:E303,E303)&amp;E303</f>
        <v>3ÖGEM-Öğrenme ve Öğretmeyi Geliştime Uygulama ve Araştırma Merkezi</v>
      </c>
      <c r="B303" t="s">
        <v>2274</v>
      </c>
      <c r="C303" t="s">
        <v>448</v>
      </c>
      <c r="D303" t="s">
        <v>1991</v>
      </c>
      <c r="E303" t="s">
        <v>111</v>
      </c>
      <c r="F303">
        <v>0</v>
      </c>
      <c r="G303">
        <v>0</v>
      </c>
      <c r="H303">
        <v>2506244</v>
      </c>
    </row>
    <row r="304" spans="1:8" x14ac:dyDescent="0.25">
      <c r="A304" t="str">
        <f>COUNTIF($E$2:E304,E304)&amp;E304</f>
        <v>2Sağlık Kültür ve Spor Daire Başkanlığı</v>
      </c>
      <c r="B304" t="s">
        <v>2134</v>
      </c>
      <c r="C304" t="s">
        <v>449</v>
      </c>
      <c r="D304" t="s">
        <v>1992</v>
      </c>
      <c r="E304" t="s">
        <v>45</v>
      </c>
      <c r="F304">
        <v>0</v>
      </c>
      <c r="G304">
        <v>0</v>
      </c>
      <c r="H304">
        <v>2506467</v>
      </c>
    </row>
    <row r="305" spans="1:8" x14ac:dyDescent="0.25">
      <c r="A305" t="str">
        <f>COUNTIF($E$2:E305,E305)&amp;E305</f>
        <v>16Bilim İletişim Grubu(Ofisi) (Rektörlüğe Bağlı Birim)</v>
      </c>
      <c r="B305" t="s">
        <v>2275</v>
      </c>
      <c r="C305" t="s">
        <v>450</v>
      </c>
      <c r="D305" t="s">
        <v>1992</v>
      </c>
      <c r="E305" t="s">
        <v>115</v>
      </c>
      <c r="F305">
        <v>0</v>
      </c>
      <c r="G305">
        <v>0</v>
      </c>
      <c r="H305">
        <v>2506855</v>
      </c>
    </row>
    <row r="306" spans="1:8" x14ac:dyDescent="0.25">
      <c r="A306" t="str">
        <f>COUNTIF($E$2:E306,E306)&amp;E306</f>
        <v>17Bilim İletişim Grubu(Ofisi) (Rektörlüğe Bağlı Birim)</v>
      </c>
      <c r="B306" t="s">
        <v>2172</v>
      </c>
      <c r="C306" t="s">
        <v>451</v>
      </c>
      <c r="D306" t="s">
        <v>1992</v>
      </c>
      <c r="E306" t="s">
        <v>115</v>
      </c>
      <c r="F306">
        <v>0</v>
      </c>
      <c r="G306">
        <v>0</v>
      </c>
      <c r="H306">
        <v>2507044</v>
      </c>
    </row>
    <row r="307" spans="1:8" x14ac:dyDescent="0.25">
      <c r="A307" t="str">
        <f>COUNTIF($E$2:E307,E307)&amp;E307</f>
        <v>18Bilim İletişim Grubu(Ofisi) (Rektörlüğe Bağlı Birim)</v>
      </c>
      <c r="B307" t="s">
        <v>2276</v>
      </c>
      <c r="C307" t="s">
        <v>452</v>
      </c>
      <c r="D307" t="s">
        <v>1992</v>
      </c>
      <c r="E307" t="s">
        <v>115</v>
      </c>
      <c r="F307">
        <v>0</v>
      </c>
      <c r="G307">
        <v>0</v>
      </c>
      <c r="H307">
        <v>2507093</v>
      </c>
    </row>
    <row r="308" spans="1:8" x14ac:dyDescent="0.25">
      <c r="A308" t="str">
        <f>COUNTIF($E$2:E308,E308)&amp;E308</f>
        <v xml:space="preserve">7Bilgi İşlem Daire Başkanlığı </v>
      </c>
      <c r="B308" t="s">
        <v>2277</v>
      </c>
      <c r="C308" t="s">
        <v>453</v>
      </c>
      <c r="D308" t="s">
        <v>1992</v>
      </c>
      <c r="E308" t="s">
        <v>22</v>
      </c>
      <c r="F308">
        <v>0</v>
      </c>
      <c r="G308">
        <v>0</v>
      </c>
      <c r="H308">
        <v>2507598</v>
      </c>
    </row>
    <row r="309" spans="1:8" x14ac:dyDescent="0.25">
      <c r="A309" t="str">
        <f>COUNTIF($E$2:E309,E309)&amp;E309</f>
        <v>1SEM - Sürekli Eğitim Merkezi</v>
      </c>
      <c r="B309" t="s">
        <v>2278</v>
      </c>
      <c r="C309" t="s">
        <v>454</v>
      </c>
      <c r="D309" t="s">
        <v>1992</v>
      </c>
      <c r="E309" t="s">
        <v>46</v>
      </c>
      <c r="F309">
        <v>0</v>
      </c>
      <c r="G309">
        <v>0</v>
      </c>
      <c r="H309">
        <v>2507697</v>
      </c>
    </row>
    <row r="310" spans="1:8" x14ac:dyDescent="0.25">
      <c r="A310" t="str">
        <f>COUNTIF($E$2:E310,E310)&amp;E310</f>
        <v>6Engelsiz ODTÜ Birimi</v>
      </c>
      <c r="B310" t="s">
        <v>2279</v>
      </c>
      <c r="C310" t="s">
        <v>455</v>
      </c>
      <c r="D310" t="s">
        <v>1991</v>
      </c>
      <c r="E310" t="s">
        <v>29</v>
      </c>
      <c r="F310">
        <v>0</v>
      </c>
      <c r="G310">
        <v>0</v>
      </c>
      <c r="H310">
        <v>2507721</v>
      </c>
    </row>
    <row r="311" spans="1:8" x14ac:dyDescent="0.25">
      <c r="A311" t="str">
        <f>COUNTIF($E$2:E311,E311)&amp;E311</f>
        <v>7Engelsiz ODTÜ Birimi</v>
      </c>
      <c r="B311" t="s">
        <v>2078</v>
      </c>
      <c r="C311" t="s">
        <v>456</v>
      </c>
      <c r="D311" t="s">
        <v>1991</v>
      </c>
      <c r="E311" t="s">
        <v>29</v>
      </c>
      <c r="F311">
        <v>0</v>
      </c>
      <c r="G311">
        <v>0</v>
      </c>
      <c r="H311">
        <v>2507812</v>
      </c>
    </row>
    <row r="312" spans="1:8" x14ac:dyDescent="0.25">
      <c r="A312" t="str">
        <f>COUNTIF($E$2:E312,E312)&amp;E312</f>
        <v>1Mimarlık Fakültesi</v>
      </c>
      <c r="B312" t="s">
        <v>2280</v>
      </c>
      <c r="C312" t="s">
        <v>457</v>
      </c>
      <c r="D312" t="s">
        <v>1991</v>
      </c>
      <c r="E312" t="s">
        <v>39</v>
      </c>
      <c r="F312">
        <v>0</v>
      </c>
      <c r="G312">
        <v>0</v>
      </c>
      <c r="H312">
        <v>2508000</v>
      </c>
    </row>
    <row r="313" spans="1:8" x14ac:dyDescent="0.25">
      <c r="A313" t="str">
        <f>COUNTIF($E$2:E313,E313)&amp;E313</f>
        <v xml:space="preserve">8Bilgi İşlem Daire Başkanlığı </v>
      </c>
      <c r="B313" t="s">
        <v>2281</v>
      </c>
      <c r="C313" t="s">
        <v>458</v>
      </c>
      <c r="D313" t="s">
        <v>1992</v>
      </c>
      <c r="E313" t="s">
        <v>22</v>
      </c>
      <c r="F313">
        <v>0</v>
      </c>
      <c r="G313">
        <v>0</v>
      </c>
      <c r="H313">
        <v>2508026</v>
      </c>
    </row>
    <row r="314" spans="1:8" x14ac:dyDescent="0.25">
      <c r="A314" t="str">
        <f>COUNTIF($E$2:E314,E314)&amp;E314</f>
        <v xml:space="preserve">41Eğitim Fakültesi </v>
      </c>
      <c r="B314" t="s">
        <v>2282</v>
      </c>
      <c r="C314" t="s">
        <v>459</v>
      </c>
      <c r="D314" t="s">
        <v>1991</v>
      </c>
      <c r="E314" t="s">
        <v>120</v>
      </c>
      <c r="F314">
        <v>0</v>
      </c>
      <c r="G314">
        <v>0</v>
      </c>
      <c r="H314">
        <v>2508380</v>
      </c>
    </row>
    <row r="315" spans="1:8" x14ac:dyDescent="0.25">
      <c r="A315" t="str">
        <f>COUNTIF($E$2:E315,E315)&amp;E315</f>
        <v xml:space="preserve">42Eğitim Fakültesi </v>
      </c>
      <c r="B315" t="s">
        <v>2283</v>
      </c>
      <c r="C315" t="s">
        <v>460</v>
      </c>
      <c r="D315" t="s">
        <v>1991</v>
      </c>
      <c r="E315" t="s">
        <v>120</v>
      </c>
      <c r="F315">
        <v>0</v>
      </c>
      <c r="G315">
        <v>0</v>
      </c>
      <c r="H315">
        <v>2508661</v>
      </c>
    </row>
    <row r="316" spans="1:8" x14ac:dyDescent="0.25">
      <c r="A316" t="str">
        <f>COUNTIF($E$2:E316,E316)&amp;E316</f>
        <v>53Fen-Edebiyat Fakültesi</v>
      </c>
      <c r="B316" t="s">
        <v>2284</v>
      </c>
      <c r="C316" t="s">
        <v>461</v>
      </c>
      <c r="D316" t="s">
        <v>1991</v>
      </c>
      <c r="E316" t="s">
        <v>31</v>
      </c>
      <c r="F316">
        <v>0</v>
      </c>
      <c r="G316">
        <v>0</v>
      </c>
      <c r="H316">
        <v>2508687</v>
      </c>
    </row>
    <row r="317" spans="1:8" x14ac:dyDescent="0.25">
      <c r="A317" t="str">
        <f>COUNTIF($E$2:E317,E317)&amp;E317</f>
        <v>4ÖGEM-Öğrenme ve Öğretmeyi Geliştime Uygulama ve Araştırma Merkezi</v>
      </c>
      <c r="B317" t="s">
        <v>2263</v>
      </c>
      <c r="C317" t="s">
        <v>462</v>
      </c>
      <c r="D317" t="s">
        <v>1991</v>
      </c>
      <c r="E317" t="s">
        <v>111</v>
      </c>
      <c r="F317">
        <v>0</v>
      </c>
      <c r="G317">
        <v>0</v>
      </c>
      <c r="H317">
        <v>2508851</v>
      </c>
    </row>
    <row r="318" spans="1:8" x14ac:dyDescent="0.25">
      <c r="A318" t="str">
        <f>COUNTIF($E$2:E318,E318)&amp;E318</f>
        <v>1Yabancı Diller Yüksekokulu Müdürlüğü</v>
      </c>
      <c r="B318" t="s">
        <v>2285</v>
      </c>
      <c r="C318" t="s">
        <v>463</v>
      </c>
      <c r="D318" t="s">
        <v>1991</v>
      </c>
      <c r="E318" t="s">
        <v>130</v>
      </c>
      <c r="F318">
        <v>0</v>
      </c>
      <c r="G318">
        <v>0</v>
      </c>
      <c r="H318">
        <v>2508992</v>
      </c>
    </row>
    <row r="319" spans="1:8" x14ac:dyDescent="0.25">
      <c r="A319" t="str">
        <f>COUNTIF($E$2:E319,E319)&amp;E319</f>
        <v>7Teknokent Proje Yönetim ve Danışmanlık Ofisi / TEKNOKENT Teknoloji Transfer Ofisi</v>
      </c>
      <c r="B319" t="s">
        <v>2286</v>
      </c>
      <c r="C319" t="s">
        <v>464</v>
      </c>
      <c r="D319" t="s">
        <v>1991</v>
      </c>
      <c r="E319" t="s">
        <v>51</v>
      </c>
      <c r="F319">
        <v>0</v>
      </c>
      <c r="G319">
        <v>0</v>
      </c>
      <c r="H319">
        <v>2510048</v>
      </c>
    </row>
    <row r="320" spans="1:8" x14ac:dyDescent="0.25">
      <c r="A320" t="str">
        <f>COUNTIF($E$2:E320,E320)&amp;E320</f>
        <v>18Mühendislik Fakültesi</v>
      </c>
      <c r="B320" t="s">
        <v>2287</v>
      </c>
      <c r="C320" t="s">
        <v>465</v>
      </c>
      <c r="D320" t="s">
        <v>1991</v>
      </c>
      <c r="E320" t="s">
        <v>40</v>
      </c>
      <c r="F320">
        <v>0</v>
      </c>
      <c r="G320">
        <v>0</v>
      </c>
      <c r="H320">
        <v>2510220</v>
      </c>
    </row>
    <row r="321" spans="1:8" x14ac:dyDescent="0.25">
      <c r="A321" t="str">
        <f>COUNTIF($E$2:E321,E321)&amp;E321</f>
        <v>8Engelsiz ODTÜ Birimi</v>
      </c>
      <c r="B321" t="s">
        <v>2288</v>
      </c>
      <c r="C321" t="s">
        <v>466</v>
      </c>
      <c r="D321" t="s">
        <v>1991</v>
      </c>
      <c r="E321" t="s">
        <v>29</v>
      </c>
      <c r="F321">
        <v>0</v>
      </c>
      <c r="G321">
        <v>0</v>
      </c>
      <c r="H321">
        <v>2510311</v>
      </c>
    </row>
    <row r="322" spans="1:8" x14ac:dyDescent="0.25">
      <c r="A322" t="str">
        <f>COUNTIF($E$2:E322,E322)&amp;E322</f>
        <v>9Engelsiz ODTÜ Birimi</v>
      </c>
      <c r="B322" t="s">
        <v>2289</v>
      </c>
      <c r="C322" t="s">
        <v>467</v>
      </c>
      <c r="D322" t="s">
        <v>1991</v>
      </c>
      <c r="E322" t="s">
        <v>29</v>
      </c>
      <c r="F322">
        <v>0</v>
      </c>
      <c r="G322">
        <v>0</v>
      </c>
      <c r="H322">
        <v>2510527</v>
      </c>
    </row>
    <row r="323" spans="1:8" x14ac:dyDescent="0.25">
      <c r="A323" t="str">
        <f>COUNTIF($E$2:E323,E323)&amp;E323</f>
        <v>3Sağlık Kültür ve Spor Daire Başkanlığı</v>
      </c>
      <c r="B323" t="s">
        <v>2084</v>
      </c>
      <c r="C323" t="s">
        <v>468</v>
      </c>
      <c r="D323" t="s">
        <v>1992</v>
      </c>
      <c r="E323" t="s">
        <v>45</v>
      </c>
      <c r="F323">
        <v>0</v>
      </c>
      <c r="G323">
        <v>0</v>
      </c>
      <c r="H323">
        <v>2510675</v>
      </c>
    </row>
    <row r="324" spans="1:8" x14ac:dyDescent="0.25">
      <c r="A324" t="str">
        <f>COUNTIF($E$2:E324,E324)&amp;E324</f>
        <v>19Bilim İletişim Grubu(Ofisi) (Rektörlüğe Bağlı Birim)</v>
      </c>
      <c r="B324" t="s">
        <v>2290</v>
      </c>
      <c r="C324" t="s">
        <v>469</v>
      </c>
      <c r="D324" t="s">
        <v>1992</v>
      </c>
      <c r="E324" t="s">
        <v>115</v>
      </c>
      <c r="F324">
        <v>0</v>
      </c>
      <c r="G324">
        <v>0</v>
      </c>
      <c r="H324">
        <v>2510923</v>
      </c>
    </row>
    <row r="325" spans="1:8" x14ac:dyDescent="0.25">
      <c r="A325" t="str">
        <f>COUNTIF($E$2:E325,E325)&amp;E325</f>
        <v>19Mühendislik Fakültesi</v>
      </c>
      <c r="B325" t="s">
        <v>2291</v>
      </c>
      <c r="C325" t="s">
        <v>470</v>
      </c>
      <c r="D325" t="s">
        <v>1991</v>
      </c>
      <c r="E325" t="s">
        <v>40</v>
      </c>
      <c r="F325">
        <v>0</v>
      </c>
      <c r="G325">
        <v>0</v>
      </c>
      <c r="H325">
        <v>2510931</v>
      </c>
    </row>
    <row r="326" spans="1:8" x14ac:dyDescent="0.25">
      <c r="A326" t="str">
        <f>COUNTIF($E$2:E326,E326)&amp;E326</f>
        <v xml:space="preserve">9Bilgi İşlem Daire Başkanlığı </v>
      </c>
      <c r="B326" t="s">
        <v>2292</v>
      </c>
      <c r="C326" t="s">
        <v>471</v>
      </c>
      <c r="D326" t="s">
        <v>1992</v>
      </c>
      <c r="E326" t="s">
        <v>22</v>
      </c>
      <c r="F326">
        <v>0</v>
      </c>
      <c r="G326">
        <v>0</v>
      </c>
      <c r="H326">
        <v>2511004</v>
      </c>
    </row>
    <row r="327" spans="1:8" x14ac:dyDescent="0.25">
      <c r="A327" t="str">
        <f>COUNTIF($E$2:E327,E327)&amp;E327</f>
        <v>20Mühendislik Fakültesi</v>
      </c>
      <c r="B327" t="s">
        <v>2054</v>
      </c>
      <c r="C327" t="s">
        <v>472</v>
      </c>
      <c r="D327" t="s">
        <v>1991</v>
      </c>
      <c r="E327" t="s">
        <v>40</v>
      </c>
      <c r="F327">
        <v>0</v>
      </c>
      <c r="G327">
        <v>0</v>
      </c>
      <c r="H327">
        <v>2511046</v>
      </c>
    </row>
    <row r="328" spans="1:8" x14ac:dyDescent="0.25">
      <c r="A328" t="str">
        <f>COUNTIF($E$2:E328,E328)&amp;E328</f>
        <v>21Mühendislik Fakültesi</v>
      </c>
      <c r="B328" t="s">
        <v>2293</v>
      </c>
      <c r="C328" t="s">
        <v>473</v>
      </c>
      <c r="D328" t="s">
        <v>1991</v>
      </c>
      <c r="E328" t="s">
        <v>40</v>
      </c>
      <c r="F328">
        <v>0</v>
      </c>
      <c r="G328">
        <v>0</v>
      </c>
      <c r="H328">
        <v>2511145</v>
      </c>
    </row>
    <row r="329" spans="1:8" x14ac:dyDescent="0.25">
      <c r="A329" t="str">
        <f>COUNTIF($E$2:E329,E329)&amp;E329</f>
        <v>22Mühendislik Fakültesi</v>
      </c>
      <c r="B329" t="s">
        <v>2294</v>
      </c>
      <c r="C329" t="s">
        <v>474</v>
      </c>
      <c r="D329" t="s">
        <v>1991</v>
      </c>
      <c r="E329" t="s">
        <v>40</v>
      </c>
      <c r="F329">
        <v>0</v>
      </c>
      <c r="G329">
        <v>0</v>
      </c>
      <c r="H329">
        <v>2511392</v>
      </c>
    </row>
    <row r="330" spans="1:8" x14ac:dyDescent="0.25">
      <c r="A330" t="str">
        <f>COUNTIF($E$2:E330,E330)&amp;E330</f>
        <v>1GİSAM - Görsel İşitsel Sistemler Araş. ve Uyg. Mrk. (Rektörlüğe Bağlı Birim)</v>
      </c>
      <c r="B330" t="s">
        <v>2295</v>
      </c>
      <c r="C330" t="s">
        <v>475</v>
      </c>
      <c r="D330" t="s">
        <v>1991</v>
      </c>
      <c r="E330" t="s">
        <v>131</v>
      </c>
      <c r="F330">
        <v>0</v>
      </c>
      <c r="G330">
        <v>0</v>
      </c>
      <c r="H330">
        <v>2511541</v>
      </c>
    </row>
    <row r="331" spans="1:8" x14ac:dyDescent="0.25">
      <c r="A331" t="str">
        <f>COUNTIF($E$2:E331,E331)&amp;E331</f>
        <v xml:space="preserve">10Bilgi İşlem Daire Başkanlığı </v>
      </c>
      <c r="B331" t="s">
        <v>2296</v>
      </c>
      <c r="C331" t="s">
        <v>476</v>
      </c>
      <c r="D331" t="s">
        <v>1992</v>
      </c>
      <c r="E331" t="s">
        <v>22</v>
      </c>
      <c r="F331">
        <v>0</v>
      </c>
      <c r="G331">
        <v>0</v>
      </c>
      <c r="H331">
        <v>2511640</v>
      </c>
    </row>
    <row r="332" spans="1:8" x14ac:dyDescent="0.25">
      <c r="A332" t="str">
        <f>COUNTIF($E$2:E332,E332)&amp;E332</f>
        <v>23Mühendislik Fakültesi</v>
      </c>
      <c r="B332" t="s">
        <v>2297</v>
      </c>
      <c r="C332" t="s">
        <v>477</v>
      </c>
      <c r="D332" t="s">
        <v>1991</v>
      </c>
      <c r="E332" t="s">
        <v>40</v>
      </c>
      <c r="F332">
        <v>0</v>
      </c>
      <c r="G332">
        <v>0</v>
      </c>
      <c r="H332">
        <v>2511657</v>
      </c>
    </row>
    <row r="333" spans="1:8" x14ac:dyDescent="0.25">
      <c r="A333" t="str">
        <f>COUNTIF($E$2:E333,E333)&amp;E333</f>
        <v>4Sağlık Kültür ve Spor Daire Başkanlığı</v>
      </c>
      <c r="B333" t="s">
        <v>2298</v>
      </c>
      <c r="C333" t="s">
        <v>478</v>
      </c>
      <c r="D333" t="s">
        <v>1992</v>
      </c>
      <c r="E333" t="s">
        <v>45</v>
      </c>
      <c r="F333">
        <v>0</v>
      </c>
      <c r="G333">
        <v>0</v>
      </c>
      <c r="H333">
        <v>2512200</v>
      </c>
    </row>
    <row r="334" spans="1:8" x14ac:dyDescent="0.25">
      <c r="A334" t="str">
        <f>COUNTIF($E$2:E334,E334)&amp;E334</f>
        <v>5Sağlık Kültür ve Spor Daire Başkanlığı</v>
      </c>
      <c r="B334" t="s">
        <v>2299</v>
      </c>
      <c r="C334" t="s">
        <v>479</v>
      </c>
      <c r="D334" t="s">
        <v>1992</v>
      </c>
      <c r="E334" t="s">
        <v>45</v>
      </c>
      <c r="F334">
        <v>0</v>
      </c>
      <c r="G334">
        <v>0</v>
      </c>
      <c r="H334">
        <v>2512499</v>
      </c>
    </row>
    <row r="335" spans="1:8" x14ac:dyDescent="0.25">
      <c r="A335" t="str">
        <f>COUNTIF($E$2:E335,E335)&amp;E335</f>
        <v>54Fen-Edebiyat Fakültesi</v>
      </c>
      <c r="B335" t="s">
        <v>2300</v>
      </c>
      <c r="C335" t="s">
        <v>480</v>
      </c>
      <c r="D335" t="s">
        <v>1991</v>
      </c>
      <c r="E335" t="s">
        <v>31</v>
      </c>
      <c r="F335">
        <v>0</v>
      </c>
      <c r="G335">
        <v>0</v>
      </c>
      <c r="H335">
        <v>2512739</v>
      </c>
    </row>
    <row r="336" spans="1:8" x14ac:dyDescent="0.25">
      <c r="A336" t="str">
        <f>COUNTIF($E$2:E336,E336)&amp;E336</f>
        <v>6Sağlık Kültür ve Spor Daire Başkanlığı</v>
      </c>
      <c r="B336" t="s">
        <v>2301</v>
      </c>
      <c r="C336" t="s">
        <v>481</v>
      </c>
      <c r="D336" t="s">
        <v>1992</v>
      </c>
      <c r="E336" t="s">
        <v>45</v>
      </c>
      <c r="F336">
        <v>0</v>
      </c>
      <c r="G336">
        <v>0</v>
      </c>
      <c r="H336">
        <v>2512978</v>
      </c>
    </row>
    <row r="337" spans="1:8" x14ac:dyDescent="0.25">
      <c r="A337" t="str">
        <f>COUNTIF($E$2:E337,E337)&amp;E337</f>
        <v>3BİLTEMM - Bilim Teknoloji Mühendislik ve Matematik Eğitimi Uyg. ve Araş. Mrk.</v>
      </c>
      <c r="B337" t="s">
        <v>2302</v>
      </c>
      <c r="C337" t="s">
        <v>482</v>
      </c>
      <c r="D337" t="s">
        <v>1991</v>
      </c>
      <c r="E337" t="s">
        <v>24</v>
      </c>
      <c r="F337">
        <v>0</v>
      </c>
      <c r="G337">
        <v>0</v>
      </c>
      <c r="H337">
        <v>2513018</v>
      </c>
    </row>
    <row r="338" spans="1:8" x14ac:dyDescent="0.25">
      <c r="A338" t="str">
        <f>COUNTIF($E$2:E338,E338)&amp;E338</f>
        <v>10Engelsiz ODTÜ Birimi</v>
      </c>
      <c r="B338" t="s">
        <v>2303</v>
      </c>
      <c r="C338" t="s">
        <v>483</v>
      </c>
      <c r="D338" t="s">
        <v>1991</v>
      </c>
      <c r="E338" t="s">
        <v>29</v>
      </c>
      <c r="F338">
        <v>0</v>
      </c>
      <c r="G338">
        <v>0</v>
      </c>
      <c r="H338">
        <v>2513158</v>
      </c>
    </row>
    <row r="339" spans="1:8" x14ac:dyDescent="0.25">
      <c r="A339" t="str">
        <f>COUNTIF($E$2:E339,E339)&amp;E339</f>
        <v>11Engelsiz ODTÜ Birimi</v>
      </c>
      <c r="B339" t="s">
        <v>2304</v>
      </c>
      <c r="C339" t="s">
        <v>484</v>
      </c>
      <c r="D339" t="s">
        <v>1991</v>
      </c>
      <c r="E339" t="s">
        <v>29</v>
      </c>
      <c r="F339">
        <v>0</v>
      </c>
      <c r="G339">
        <v>0</v>
      </c>
      <c r="H339">
        <v>2513166</v>
      </c>
    </row>
    <row r="340" spans="1:8" x14ac:dyDescent="0.25">
      <c r="A340" t="str">
        <f>COUNTIF($E$2:E340,E340)&amp;E340</f>
        <v>12Engelsiz ODTÜ Birimi</v>
      </c>
      <c r="B340" t="s">
        <v>2305</v>
      </c>
      <c r="C340" t="s">
        <v>485</v>
      </c>
      <c r="D340" t="s">
        <v>1991</v>
      </c>
      <c r="E340" t="s">
        <v>29</v>
      </c>
      <c r="F340">
        <v>0</v>
      </c>
      <c r="G340">
        <v>0</v>
      </c>
      <c r="H340">
        <v>2513174</v>
      </c>
    </row>
    <row r="341" spans="1:8" x14ac:dyDescent="0.25">
      <c r="A341" t="str">
        <f>COUNTIF($E$2:E341,E341)&amp;E341</f>
        <v>13Engelsiz ODTÜ Birimi</v>
      </c>
      <c r="B341" t="s">
        <v>2306</v>
      </c>
      <c r="C341" t="s">
        <v>486</v>
      </c>
      <c r="D341" t="s">
        <v>1991</v>
      </c>
      <c r="E341" t="s">
        <v>29</v>
      </c>
      <c r="F341">
        <v>0</v>
      </c>
      <c r="G341">
        <v>0</v>
      </c>
      <c r="H341">
        <v>2513406</v>
      </c>
    </row>
    <row r="342" spans="1:8" x14ac:dyDescent="0.25">
      <c r="A342" t="str">
        <f>COUNTIF($E$2:E342,E342)&amp;E342</f>
        <v>1Fen Bilimleri Enstitüsü Müdürlüğü</v>
      </c>
      <c r="B342" t="s">
        <v>2161</v>
      </c>
      <c r="C342" t="s">
        <v>487</v>
      </c>
      <c r="D342" t="s">
        <v>1991</v>
      </c>
      <c r="E342" t="s">
        <v>132</v>
      </c>
      <c r="F342">
        <v>0</v>
      </c>
      <c r="G342">
        <v>0</v>
      </c>
      <c r="H342">
        <v>2513547</v>
      </c>
    </row>
    <row r="343" spans="1:8" x14ac:dyDescent="0.25">
      <c r="A343" t="str">
        <f>COUNTIF($E$2:E343,E343)&amp;E343</f>
        <v xml:space="preserve">11Bilgi İşlem Daire Başkanlığı </v>
      </c>
      <c r="B343" t="s">
        <v>2307</v>
      </c>
      <c r="C343" t="s">
        <v>488</v>
      </c>
      <c r="D343" t="s">
        <v>1992</v>
      </c>
      <c r="E343" t="s">
        <v>22</v>
      </c>
      <c r="F343">
        <v>0</v>
      </c>
      <c r="G343">
        <v>0</v>
      </c>
      <c r="H343">
        <v>2513588</v>
      </c>
    </row>
    <row r="344" spans="1:8" x14ac:dyDescent="0.25">
      <c r="A344" t="str">
        <f>COUNTIF($E$2:E344,E344)&amp;E344</f>
        <v>2Fen Bilimleri Enstitüsü Müdürlüğü</v>
      </c>
      <c r="B344" t="s">
        <v>2308</v>
      </c>
      <c r="C344" t="s">
        <v>489</v>
      </c>
      <c r="D344" t="s">
        <v>1991</v>
      </c>
      <c r="E344" t="s">
        <v>132</v>
      </c>
      <c r="F344">
        <v>0</v>
      </c>
      <c r="G344">
        <v>0</v>
      </c>
      <c r="H344">
        <v>2513828</v>
      </c>
    </row>
    <row r="345" spans="1:8" x14ac:dyDescent="0.25">
      <c r="A345" t="str">
        <f>COUNTIF($E$2:E345,E345)&amp;E345</f>
        <v>3Fen Bilimleri Enstitüsü Müdürlüğü</v>
      </c>
      <c r="B345" t="s">
        <v>2309</v>
      </c>
      <c r="C345" t="s">
        <v>490</v>
      </c>
      <c r="D345" t="s">
        <v>1991</v>
      </c>
      <c r="E345" t="s">
        <v>132</v>
      </c>
      <c r="F345">
        <v>0</v>
      </c>
      <c r="G345">
        <v>0</v>
      </c>
      <c r="H345">
        <v>2513893</v>
      </c>
    </row>
    <row r="346" spans="1:8" x14ac:dyDescent="0.25">
      <c r="A346" t="str">
        <f>COUNTIF($E$2:E346,E346)&amp;E346</f>
        <v xml:space="preserve">12Bilgi İşlem Daire Başkanlığı </v>
      </c>
      <c r="B346" t="s">
        <v>2310</v>
      </c>
      <c r="C346" t="s">
        <v>491</v>
      </c>
      <c r="D346" t="s">
        <v>1992</v>
      </c>
      <c r="E346" t="s">
        <v>22</v>
      </c>
      <c r="F346">
        <v>0</v>
      </c>
      <c r="G346">
        <v>0</v>
      </c>
      <c r="H346">
        <v>2513919</v>
      </c>
    </row>
    <row r="347" spans="1:8" x14ac:dyDescent="0.25">
      <c r="A347" t="str">
        <f>COUNTIF($E$2:E347,E347)&amp;E347</f>
        <v xml:space="preserve">13Bilgi İşlem Daire Başkanlığı </v>
      </c>
      <c r="B347" t="s">
        <v>2311</v>
      </c>
      <c r="C347" t="s">
        <v>492</v>
      </c>
      <c r="D347" t="s">
        <v>1992</v>
      </c>
      <c r="E347" t="s">
        <v>22</v>
      </c>
      <c r="F347">
        <v>0</v>
      </c>
      <c r="G347">
        <v>0</v>
      </c>
      <c r="H347">
        <v>2513943</v>
      </c>
    </row>
    <row r="348" spans="1:8" x14ac:dyDescent="0.25">
      <c r="A348" t="str">
        <f>COUNTIF($E$2:E348,E348)&amp;E348</f>
        <v xml:space="preserve">14Bilgi İşlem Daire Başkanlığı </v>
      </c>
      <c r="B348" t="s">
        <v>2312</v>
      </c>
      <c r="C348" t="s">
        <v>493</v>
      </c>
      <c r="D348" t="s">
        <v>1992</v>
      </c>
      <c r="E348" t="s">
        <v>22</v>
      </c>
      <c r="F348">
        <v>0</v>
      </c>
      <c r="G348">
        <v>0</v>
      </c>
      <c r="H348">
        <v>2513984</v>
      </c>
    </row>
    <row r="349" spans="1:8" x14ac:dyDescent="0.25">
      <c r="A349" t="str">
        <f>COUNTIF($E$2:E349,E349)&amp;E349</f>
        <v xml:space="preserve">15Bilgi İşlem Daire Başkanlığı </v>
      </c>
      <c r="B349" t="s">
        <v>2313</v>
      </c>
      <c r="C349" t="s">
        <v>494</v>
      </c>
      <c r="D349" t="s">
        <v>1992</v>
      </c>
      <c r="E349" t="s">
        <v>22</v>
      </c>
      <c r="F349">
        <v>0</v>
      </c>
      <c r="G349">
        <v>0</v>
      </c>
      <c r="H349">
        <v>2514057</v>
      </c>
    </row>
    <row r="350" spans="1:8" x14ac:dyDescent="0.25">
      <c r="A350" t="str">
        <f>COUNTIF($E$2:E350,E350)&amp;E350</f>
        <v>4Fen Bilimleri Enstitüsü Müdürlüğü</v>
      </c>
      <c r="B350" t="s">
        <v>2314</v>
      </c>
      <c r="C350" t="s">
        <v>495</v>
      </c>
      <c r="D350" t="s">
        <v>1991</v>
      </c>
      <c r="E350" t="s">
        <v>132</v>
      </c>
      <c r="F350">
        <v>0</v>
      </c>
      <c r="G350">
        <v>0</v>
      </c>
      <c r="H350">
        <v>2514172</v>
      </c>
    </row>
    <row r="351" spans="1:8" x14ac:dyDescent="0.25">
      <c r="A351" t="str">
        <f>COUNTIF($E$2:E351,E351)&amp;E351</f>
        <v xml:space="preserve">16Bilgi İşlem Daire Başkanlığı </v>
      </c>
      <c r="B351" t="s">
        <v>2315</v>
      </c>
      <c r="C351" t="s">
        <v>496</v>
      </c>
      <c r="D351" t="s">
        <v>1992</v>
      </c>
      <c r="E351" t="s">
        <v>22</v>
      </c>
      <c r="F351">
        <v>0</v>
      </c>
      <c r="G351">
        <v>0</v>
      </c>
      <c r="H351">
        <v>2514248</v>
      </c>
    </row>
    <row r="352" spans="1:8" x14ac:dyDescent="0.25">
      <c r="A352" t="str">
        <f>COUNTIF($E$2:E352,E352)&amp;E352</f>
        <v>5Fen Bilimleri Enstitüsü Müdürlüğü</v>
      </c>
      <c r="B352" t="s">
        <v>2316</v>
      </c>
      <c r="C352" t="s">
        <v>497</v>
      </c>
      <c r="D352" t="s">
        <v>1991</v>
      </c>
      <c r="E352" t="s">
        <v>132</v>
      </c>
      <c r="F352">
        <v>0</v>
      </c>
      <c r="G352">
        <v>0</v>
      </c>
      <c r="H352">
        <v>2514297</v>
      </c>
    </row>
    <row r="353" spans="1:8" x14ac:dyDescent="0.25">
      <c r="A353" t="str">
        <f>COUNTIF($E$2:E353,E353)&amp;E353</f>
        <v>6Fen Bilimleri Enstitüsü Müdürlüğü</v>
      </c>
      <c r="B353" t="s">
        <v>2276</v>
      </c>
      <c r="C353" t="s">
        <v>498</v>
      </c>
      <c r="D353" t="s">
        <v>1991</v>
      </c>
      <c r="E353" t="s">
        <v>132</v>
      </c>
      <c r="F353">
        <v>0</v>
      </c>
      <c r="G353">
        <v>0</v>
      </c>
      <c r="H353">
        <v>2514339</v>
      </c>
    </row>
    <row r="354" spans="1:8" x14ac:dyDescent="0.25">
      <c r="A354" t="str">
        <f>COUNTIF($E$2:E354,E354)&amp;E354</f>
        <v>7Fen Bilimleri Enstitüsü Müdürlüğü</v>
      </c>
      <c r="B354" t="s">
        <v>2317</v>
      </c>
      <c r="C354" t="s">
        <v>499</v>
      </c>
      <c r="D354" t="s">
        <v>1991</v>
      </c>
      <c r="E354" t="s">
        <v>132</v>
      </c>
      <c r="F354">
        <v>0</v>
      </c>
      <c r="G354">
        <v>0</v>
      </c>
      <c r="H354">
        <v>2514396</v>
      </c>
    </row>
    <row r="355" spans="1:8" x14ac:dyDescent="0.25">
      <c r="A355" t="str">
        <f>COUNTIF($E$2:E355,E355)&amp;E355</f>
        <v xml:space="preserve">17Bilgi İşlem Daire Başkanlığı </v>
      </c>
      <c r="B355" t="s">
        <v>2318</v>
      </c>
      <c r="C355" t="s">
        <v>500</v>
      </c>
      <c r="D355" t="s">
        <v>1992</v>
      </c>
      <c r="E355" t="s">
        <v>22</v>
      </c>
      <c r="F355">
        <v>0</v>
      </c>
      <c r="G355">
        <v>0</v>
      </c>
      <c r="H355">
        <v>2514438</v>
      </c>
    </row>
    <row r="356" spans="1:8" x14ac:dyDescent="0.25">
      <c r="A356" t="str">
        <f>COUNTIF($E$2:E356,E356)&amp;E356</f>
        <v>8Fen Bilimleri Enstitüsü Müdürlüğü</v>
      </c>
      <c r="B356" t="s">
        <v>2319</v>
      </c>
      <c r="C356" t="s">
        <v>501</v>
      </c>
      <c r="D356" t="s">
        <v>1991</v>
      </c>
      <c r="E356" t="s">
        <v>132</v>
      </c>
      <c r="F356">
        <v>0</v>
      </c>
      <c r="G356">
        <v>0</v>
      </c>
      <c r="H356">
        <v>2514487</v>
      </c>
    </row>
    <row r="357" spans="1:8" x14ac:dyDescent="0.25">
      <c r="A357" t="str">
        <f>COUNTIF($E$2:E357,E357)&amp;E357</f>
        <v xml:space="preserve">18Bilgi İşlem Daire Başkanlığı </v>
      </c>
      <c r="B357" t="s">
        <v>2320</v>
      </c>
      <c r="C357" t="s">
        <v>502</v>
      </c>
      <c r="D357" t="s">
        <v>1992</v>
      </c>
      <c r="E357" t="s">
        <v>22</v>
      </c>
      <c r="F357">
        <v>0</v>
      </c>
      <c r="G357">
        <v>0</v>
      </c>
      <c r="H357">
        <v>2514644</v>
      </c>
    </row>
    <row r="358" spans="1:8" x14ac:dyDescent="0.25">
      <c r="A358" t="str">
        <f>COUNTIF($E$2:E358,E358)&amp;E358</f>
        <v>4PAL - Petrol Araştırma Merkezi</v>
      </c>
      <c r="B358" t="s">
        <v>2205</v>
      </c>
      <c r="C358" t="s">
        <v>503</v>
      </c>
      <c r="D358" t="s">
        <v>1991</v>
      </c>
      <c r="E358" t="s">
        <v>43</v>
      </c>
      <c r="F358">
        <v>0</v>
      </c>
      <c r="G358">
        <v>0</v>
      </c>
      <c r="H358">
        <v>2514792</v>
      </c>
    </row>
    <row r="359" spans="1:8" x14ac:dyDescent="0.25">
      <c r="A359" t="str">
        <f>COUNTIF($E$2:E359,E359)&amp;E359</f>
        <v xml:space="preserve">19Bilgi İşlem Daire Başkanlığı </v>
      </c>
      <c r="B359" t="s">
        <v>2321</v>
      </c>
      <c r="C359" t="s">
        <v>504</v>
      </c>
      <c r="D359" t="s">
        <v>1992</v>
      </c>
      <c r="E359" t="s">
        <v>22</v>
      </c>
      <c r="F359">
        <v>0</v>
      </c>
      <c r="G359">
        <v>0</v>
      </c>
      <c r="H359">
        <v>2514818</v>
      </c>
    </row>
    <row r="360" spans="1:8" x14ac:dyDescent="0.25">
      <c r="A360" t="str">
        <f>COUNTIF($E$2:E360,E360)&amp;E360</f>
        <v>9Fen Bilimleri Enstitüsü Müdürlüğü</v>
      </c>
      <c r="B360" t="s">
        <v>2322</v>
      </c>
      <c r="C360" t="s">
        <v>505</v>
      </c>
      <c r="D360" t="s">
        <v>1991</v>
      </c>
      <c r="E360" t="s">
        <v>132</v>
      </c>
      <c r="F360">
        <v>0</v>
      </c>
      <c r="G360">
        <v>0</v>
      </c>
      <c r="H360">
        <v>2514867</v>
      </c>
    </row>
    <row r="361" spans="1:8" x14ac:dyDescent="0.25">
      <c r="A361" t="str">
        <f>COUNTIF($E$2:E361,E361)&amp;E361</f>
        <v xml:space="preserve">20Bilgi İşlem Daire Başkanlığı </v>
      </c>
      <c r="B361" t="s">
        <v>2182</v>
      </c>
      <c r="C361" t="s">
        <v>506</v>
      </c>
      <c r="D361" t="s">
        <v>1992</v>
      </c>
      <c r="E361" t="s">
        <v>22</v>
      </c>
      <c r="F361">
        <v>0</v>
      </c>
      <c r="G361">
        <v>0</v>
      </c>
      <c r="H361">
        <v>2514875</v>
      </c>
    </row>
    <row r="362" spans="1:8" x14ac:dyDescent="0.25">
      <c r="A362" t="str">
        <f>COUNTIF($E$2:E362,E362)&amp;E362</f>
        <v xml:space="preserve">21Bilgi İşlem Daire Başkanlığı </v>
      </c>
      <c r="B362" t="s">
        <v>2323</v>
      </c>
      <c r="C362" t="s">
        <v>507</v>
      </c>
      <c r="D362" t="s">
        <v>1992</v>
      </c>
      <c r="E362" t="s">
        <v>22</v>
      </c>
      <c r="F362">
        <v>0</v>
      </c>
      <c r="G362">
        <v>0</v>
      </c>
      <c r="H362">
        <v>2515062</v>
      </c>
    </row>
    <row r="363" spans="1:8" x14ac:dyDescent="0.25">
      <c r="A363" t="str">
        <f>COUNTIF($E$2:E363,E363)&amp;E363</f>
        <v>10Fen Bilimleri Enstitüsü Müdürlüğü</v>
      </c>
      <c r="B363" t="s">
        <v>2324</v>
      </c>
      <c r="C363" t="s">
        <v>508</v>
      </c>
      <c r="D363" t="s">
        <v>1991</v>
      </c>
      <c r="E363" t="s">
        <v>132</v>
      </c>
      <c r="F363">
        <v>0</v>
      </c>
      <c r="G363">
        <v>0</v>
      </c>
      <c r="H363">
        <v>2515211</v>
      </c>
    </row>
    <row r="364" spans="1:8" x14ac:dyDescent="0.25">
      <c r="A364" t="str">
        <f>COUNTIF($E$2:E364,E364)&amp;E364</f>
        <v xml:space="preserve">22Bilgi İşlem Daire Başkanlığı </v>
      </c>
      <c r="B364" t="s">
        <v>2325</v>
      </c>
      <c r="C364" t="s">
        <v>509</v>
      </c>
      <c r="D364" t="s">
        <v>1992</v>
      </c>
      <c r="E364" t="s">
        <v>22</v>
      </c>
      <c r="F364">
        <v>0</v>
      </c>
      <c r="G364">
        <v>0</v>
      </c>
      <c r="H364">
        <v>2515229</v>
      </c>
    </row>
    <row r="365" spans="1:8" x14ac:dyDescent="0.25">
      <c r="A365" t="str">
        <f>COUNTIF($E$2:E365,E365)&amp;E365</f>
        <v>11Fen Bilimleri Enstitüsü Müdürlüğü</v>
      </c>
      <c r="B365" t="s">
        <v>2326</v>
      </c>
      <c r="C365" t="s">
        <v>510</v>
      </c>
      <c r="D365" t="s">
        <v>1991</v>
      </c>
      <c r="E365" t="s">
        <v>132</v>
      </c>
      <c r="F365">
        <v>0</v>
      </c>
      <c r="G365">
        <v>0</v>
      </c>
      <c r="H365">
        <v>2515252</v>
      </c>
    </row>
    <row r="366" spans="1:8" x14ac:dyDescent="0.25">
      <c r="A366" t="str">
        <f>COUNTIF($E$2:E366,E366)&amp;E366</f>
        <v xml:space="preserve">23Bilgi İşlem Daire Başkanlığı </v>
      </c>
      <c r="B366" t="s">
        <v>2327</v>
      </c>
      <c r="C366" t="s">
        <v>511</v>
      </c>
      <c r="D366" t="s">
        <v>1992</v>
      </c>
      <c r="E366" t="s">
        <v>22</v>
      </c>
      <c r="F366">
        <v>0</v>
      </c>
      <c r="G366">
        <v>0</v>
      </c>
      <c r="H366">
        <v>2515294</v>
      </c>
    </row>
    <row r="367" spans="1:8" x14ac:dyDescent="0.25">
      <c r="A367" t="str">
        <f>COUNTIF($E$2:E367,E367)&amp;E367</f>
        <v>12Fen Bilimleri Enstitüsü Müdürlüğü</v>
      </c>
      <c r="B367" t="s">
        <v>2328</v>
      </c>
      <c r="C367" t="s">
        <v>512</v>
      </c>
      <c r="D367" t="s">
        <v>1991</v>
      </c>
      <c r="E367" t="s">
        <v>132</v>
      </c>
      <c r="F367">
        <v>0</v>
      </c>
      <c r="G367">
        <v>0</v>
      </c>
      <c r="H367">
        <v>2515393</v>
      </c>
    </row>
    <row r="368" spans="1:8" x14ac:dyDescent="0.25">
      <c r="A368" t="str">
        <f>COUNTIF($E$2:E368,E368)&amp;E368</f>
        <v>3Rüzgar Enerjisi Teknolojileri Uygulama ve Araştırma Mrk.(RÜZGEM)</v>
      </c>
      <c r="B368" t="s">
        <v>2329</v>
      </c>
      <c r="C368" t="s">
        <v>513</v>
      </c>
      <c r="D368" t="s">
        <v>1991</v>
      </c>
      <c r="E368" t="s">
        <v>123</v>
      </c>
      <c r="F368">
        <v>0</v>
      </c>
      <c r="G368">
        <v>0</v>
      </c>
      <c r="H368">
        <v>2515633</v>
      </c>
    </row>
    <row r="369" spans="1:8" x14ac:dyDescent="0.25">
      <c r="A369" t="str">
        <f>COUNTIF($E$2:E369,E369)&amp;E369</f>
        <v>7ODTÜ KPM - Kariyer Planlama Uygulama ve Araştırma Merkezi (Rektörlüğe Bağlı Birim)</v>
      </c>
      <c r="B369" t="s">
        <v>2056</v>
      </c>
      <c r="C369" t="s">
        <v>514</v>
      </c>
      <c r="D369" t="s">
        <v>1992</v>
      </c>
      <c r="E369" t="s">
        <v>113</v>
      </c>
      <c r="F369">
        <v>0</v>
      </c>
      <c r="G369">
        <v>0</v>
      </c>
      <c r="H369">
        <v>2515773</v>
      </c>
    </row>
    <row r="370" spans="1:8" x14ac:dyDescent="0.25">
      <c r="A370" t="str">
        <f>COUNTIF($E$2:E370,E370)&amp;E370</f>
        <v>4Rüzgar Enerjisi Teknolojileri Uygulama ve Araştırma Mrk.(RÜZGEM)</v>
      </c>
      <c r="B370" t="s">
        <v>2330</v>
      </c>
      <c r="C370" t="s">
        <v>515</v>
      </c>
      <c r="D370" t="s">
        <v>1991</v>
      </c>
      <c r="E370" t="s">
        <v>123</v>
      </c>
      <c r="F370">
        <v>0</v>
      </c>
      <c r="G370">
        <v>0</v>
      </c>
      <c r="H370">
        <v>2515930</v>
      </c>
    </row>
    <row r="371" spans="1:8" x14ac:dyDescent="0.25">
      <c r="A371" t="str">
        <f>COUNTIF($E$2:E371,E371)&amp;E371</f>
        <v>3ROMER - Robotik ve Yapay Zeka Teknolojileri Uygulama ve Araştırma Merkezi</v>
      </c>
      <c r="B371" t="s">
        <v>2184</v>
      </c>
      <c r="C371" t="s">
        <v>516</v>
      </c>
      <c r="D371" t="s">
        <v>1991</v>
      </c>
      <c r="E371" t="s">
        <v>44</v>
      </c>
      <c r="F371">
        <v>0</v>
      </c>
      <c r="G371">
        <v>0</v>
      </c>
      <c r="H371">
        <v>2516102</v>
      </c>
    </row>
    <row r="372" spans="1:8" x14ac:dyDescent="0.25">
      <c r="A372" t="str">
        <f>COUNTIF($E$2:E372,E372)&amp;E372</f>
        <v>1TASARIM FABRİKASI -Tasarım ve Önmodelleme Uygulama ve Araştırma Mrk.</v>
      </c>
      <c r="B372" t="s">
        <v>2331</v>
      </c>
      <c r="C372" t="s">
        <v>517</v>
      </c>
      <c r="D372" t="s">
        <v>1991</v>
      </c>
      <c r="E372" t="s">
        <v>50</v>
      </c>
      <c r="F372">
        <v>0</v>
      </c>
      <c r="G372">
        <v>0</v>
      </c>
      <c r="H372">
        <v>2516771</v>
      </c>
    </row>
    <row r="373" spans="1:8" x14ac:dyDescent="0.25">
      <c r="A373" t="str">
        <f>COUNTIF($E$2:E373,E373)&amp;E373</f>
        <v>8ODTÜ KPM - Kariyer Planlama Uygulama ve Araştırma Merkezi (Rektörlüğe Bağlı Birim)</v>
      </c>
      <c r="B373" t="s">
        <v>2332</v>
      </c>
      <c r="C373" t="s">
        <v>518</v>
      </c>
      <c r="D373" t="s">
        <v>1992</v>
      </c>
      <c r="E373" t="s">
        <v>113</v>
      </c>
      <c r="F373">
        <v>0</v>
      </c>
      <c r="G373">
        <v>0</v>
      </c>
      <c r="H373">
        <v>2517092</v>
      </c>
    </row>
    <row r="374" spans="1:8" x14ac:dyDescent="0.25">
      <c r="A374" t="str">
        <f>COUNTIF($E$2:E374,E374)&amp;E374</f>
        <v>4ROMER - Robotik ve Yapay Zeka Teknolojileri Uygulama ve Araştırma Merkezi</v>
      </c>
      <c r="B374" t="s">
        <v>2333</v>
      </c>
      <c r="C374" t="s">
        <v>519</v>
      </c>
      <c r="D374" t="s">
        <v>1991</v>
      </c>
      <c r="E374" t="s">
        <v>44</v>
      </c>
      <c r="F374">
        <v>0</v>
      </c>
      <c r="G374">
        <v>0</v>
      </c>
      <c r="H374">
        <v>2517118</v>
      </c>
    </row>
    <row r="375" spans="1:8" x14ac:dyDescent="0.25">
      <c r="A375" t="str">
        <f>COUNTIF($E$2:E375,E375)&amp;E375</f>
        <v>17Tanıtım Ofisi (Rektörlüğe Bağlı Birim)</v>
      </c>
      <c r="B375" t="s">
        <v>2334</v>
      </c>
      <c r="C375" t="s">
        <v>520</v>
      </c>
      <c r="D375" t="s">
        <v>1992</v>
      </c>
      <c r="E375" t="s">
        <v>122</v>
      </c>
      <c r="F375">
        <v>0</v>
      </c>
      <c r="G375">
        <v>0</v>
      </c>
      <c r="H375">
        <v>2517993</v>
      </c>
    </row>
    <row r="376" spans="1:8" x14ac:dyDescent="0.25">
      <c r="A376" t="str">
        <f>COUNTIF($E$2:E376,E376)&amp;E376</f>
        <v xml:space="preserve">24Bilgi İşlem Daire Başkanlığı </v>
      </c>
      <c r="B376" t="s">
        <v>2335</v>
      </c>
      <c r="C376" t="s">
        <v>521</v>
      </c>
      <c r="D376" t="s">
        <v>1992</v>
      </c>
      <c r="E376" t="s">
        <v>22</v>
      </c>
      <c r="F376">
        <v>0</v>
      </c>
      <c r="G376">
        <v>0</v>
      </c>
      <c r="H376">
        <v>2518199</v>
      </c>
    </row>
    <row r="377" spans="1:8" x14ac:dyDescent="0.25">
      <c r="A377" t="str">
        <f>COUNTIF($E$2:E377,E377)&amp;E377</f>
        <v>1TSK Modelleme ve Similasyon Araş.ve Uyg.Mer. (TSK MODSİMMER)</v>
      </c>
      <c r="B377" t="s">
        <v>2232</v>
      </c>
      <c r="C377" t="s">
        <v>522</v>
      </c>
      <c r="D377" t="s">
        <v>1991</v>
      </c>
      <c r="E377" t="s">
        <v>52</v>
      </c>
      <c r="F377">
        <v>0</v>
      </c>
      <c r="G377">
        <v>0</v>
      </c>
      <c r="H377">
        <v>2518728</v>
      </c>
    </row>
    <row r="378" spans="1:8" x14ac:dyDescent="0.25">
      <c r="A378" t="str">
        <f>COUNTIF($E$2:E378,E378)&amp;E378</f>
        <v>2TSK Modelleme ve Similasyon Araş.ve Uyg.Mer. (TSK MODSİMMER)</v>
      </c>
      <c r="B378" t="s">
        <v>2336</v>
      </c>
      <c r="C378" t="s">
        <v>523</v>
      </c>
      <c r="D378" t="s">
        <v>1991</v>
      </c>
      <c r="E378" t="s">
        <v>52</v>
      </c>
      <c r="F378">
        <v>0</v>
      </c>
      <c r="G378">
        <v>0</v>
      </c>
      <c r="H378">
        <v>2518959</v>
      </c>
    </row>
    <row r="379" spans="1:8" x14ac:dyDescent="0.25">
      <c r="A379" t="str">
        <f>COUNTIF($E$2:E379,E379)&amp;E379</f>
        <v>2BİLTİR Merkezi (Bilgis. Dest. Tas. İmalat ve Rob. Araş.ve Uyg. Mrk.)</v>
      </c>
      <c r="B379" t="s">
        <v>2337</v>
      </c>
      <c r="C379" t="s">
        <v>524</v>
      </c>
      <c r="D379" t="s">
        <v>1991</v>
      </c>
      <c r="E379" t="s">
        <v>119</v>
      </c>
      <c r="F379">
        <v>0</v>
      </c>
      <c r="G379">
        <v>0</v>
      </c>
      <c r="H379">
        <v>2519254</v>
      </c>
    </row>
    <row r="380" spans="1:8" x14ac:dyDescent="0.25">
      <c r="A380" t="str">
        <f>COUNTIF($E$2:E380,E380)&amp;E380</f>
        <v>7Sağlık Kültür ve Spor Daire Başkanlığı</v>
      </c>
      <c r="B380" t="s">
        <v>2338</v>
      </c>
      <c r="C380" t="s">
        <v>525</v>
      </c>
      <c r="D380" t="s">
        <v>1992</v>
      </c>
      <c r="E380" t="s">
        <v>45</v>
      </c>
      <c r="F380">
        <v>0</v>
      </c>
      <c r="G380">
        <v>0</v>
      </c>
      <c r="H380">
        <v>2519296</v>
      </c>
    </row>
    <row r="381" spans="1:8" x14ac:dyDescent="0.25">
      <c r="A381" t="str">
        <f>COUNTIF($E$2:E381,E381)&amp;E381</f>
        <v>4Uygulamalı Matematik Enstitüsü Müdürlüğü</v>
      </c>
      <c r="B381" t="s">
        <v>2169</v>
      </c>
      <c r="C381" t="s">
        <v>526</v>
      </c>
      <c r="D381" t="s">
        <v>1991</v>
      </c>
      <c r="E381" t="s">
        <v>126</v>
      </c>
      <c r="F381">
        <v>0</v>
      </c>
      <c r="G381">
        <v>0</v>
      </c>
      <c r="H381">
        <v>2519650</v>
      </c>
    </row>
    <row r="382" spans="1:8" x14ac:dyDescent="0.25">
      <c r="A382" t="str">
        <f>COUNTIF($E$2:E382,E382)&amp;E382</f>
        <v>8Sağlık Kültür ve Spor Daire Başkanlığı</v>
      </c>
      <c r="B382" t="s">
        <v>2339</v>
      </c>
      <c r="C382" t="s">
        <v>527</v>
      </c>
      <c r="D382" t="s">
        <v>1992</v>
      </c>
      <c r="E382" t="s">
        <v>45</v>
      </c>
      <c r="F382">
        <v>0</v>
      </c>
      <c r="G382">
        <v>0</v>
      </c>
      <c r="H382">
        <v>2519767</v>
      </c>
    </row>
    <row r="383" spans="1:8" x14ac:dyDescent="0.25">
      <c r="A383" t="str">
        <f>COUNTIF($E$2:E383,E383)&amp;E383</f>
        <v>3BİLTİR Merkezi (Bilgis. Dest. Tas. İmalat ve Rob. Araş.ve Uyg. Mrk.)</v>
      </c>
      <c r="B383" t="s">
        <v>2340</v>
      </c>
      <c r="C383" t="s">
        <v>528</v>
      </c>
      <c r="D383" t="s">
        <v>1991</v>
      </c>
      <c r="E383" t="s">
        <v>119</v>
      </c>
      <c r="F383">
        <v>0</v>
      </c>
      <c r="G383">
        <v>0</v>
      </c>
      <c r="H383">
        <v>2519973</v>
      </c>
    </row>
    <row r="384" spans="1:8" x14ac:dyDescent="0.25">
      <c r="A384" t="str">
        <f>COUNTIF($E$2:E384,E384)&amp;E384</f>
        <v>3Mezunlarla İletişim Ofisi</v>
      </c>
      <c r="B384" t="s">
        <v>2341</v>
      </c>
      <c r="C384" t="s">
        <v>529</v>
      </c>
      <c r="D384" t="s">
        <v>1991</v>
      </c>
      <c r="E384" t="s">
        <v>125</v>
      </c>
      <c r="F384">
        <v>0</v>
      </c>
      <c r="G384">
        <v>0</v>
      </c>
      <c r="H384">
        <v>2520351</v>
      </c>
    </row>
    <row r="385" spans="1:8" x14ac:dyDescent="0.25">
      <c r="A385" t="str">
        <f>COUNTIF($E$2:E385,E385)&amp;E385</f>
        <v xml:space="preserve">25Bilgi İşlem Daire Başkanlığı </v>
      </c>
      <c r="B385" t="s">
        <v>2265</v>
      </c>
      <c r="C385" t="s">
        <v>530</v>
      </c>
      <c r="D385" t="s">
        <v>1992</v>
      </c>
      <c r="E385" t="s">
        <v>22</v>
      </c>
      <c r="F385">
        <v>0</v>
      </c>
      <c r="G385">
        <v>0</v>
      </c>
      <c r="H385">
        <v>2520559</v>
      </c>
    </row>
    <row r="386" spans="1:8" x14ac:dyDescent="0.25">
      <c r="A386" t="str">
        <f>COUNTIF($E$2:E386,E386)&amp;E386</f>
        <v>3Kaynak Teknolojisi ve Tahribatsız Muayene Araş. ve Uyg. Mrk. (KATAMER)</v>
      </c>
      <c r="B386" t="s">
        <v>2342</v>
      </c>
      <c r="C386" t="s">
        <v>531</v>
      </c>
      <c r="D386" t="s">
        <v>1991</v>
      </c>
      <c r="E386" t="s">
        <v>36</v>
      </c>
      <c r="F386">
        <v>0</v>
      </c>
      <c r="G386">
        <v>0</v>
      </c>
      <c r="H386">
        <v>2520864</v>
      </c>
    </row>
    <row r="387" spans="1:8" x14ac:dyDescent="0.25">
      <c r="A387" t="str">
        <f>COUNTIF($E$2:E387,E387)&amp;E387</f>
        <v>13Fen Bilimleri Enstitüsü Müdürlüğü</v>
      </c>
      <c r="B387" t="s">
        <v>2340</v>
      </c>
      <c r="C387" t="s">
        <v>532</v>
      </c>
      <c r="D387" t="s">
        <v>1991</v>
      </c>
      <c r="E387" t="s">
        <v>132</v>
      </c>
      <c r="F387">
        <v>0</v>
      </c>
      <c r="G387">
        <v>0</v>
      </c>
      <c r="H387">
        <v>2520948</v>
      </c>
    </row>
    <row r="388" spans="1:8" x14ac:dyDescent="0.25">
      <c r="A388" t="str">
        <f>COUNTIF($E$2:E388,E388)&amp;E388</f>
        <v>20Bilim İletişim Grubu(Ofisi) (Rektörlüğe Bağlı Birim)</v>
      </c>
      <c r="B388" t="s">
        <v>2343</v>
      </c>
      <c r="C388" t="s">
        <v>533</v>
      </c>
      <c r="D388" t="s">
        <v>1992</v>
      </c>
      <c r="E388" t="s">
        <v>115</v>
      </c>
      <c r="F388">
        <v>0</v>
      </c>
      <c r="G388">
        <v>0</v>
      </c>
      <c r="H388">
        <v>2521029</v>
      </c>
    </row>
    <row r="389" spans="1:8" x14ac:dyDescent="0.25">
      <c r="A389" t="str">
        <f>COUNTIF($E$2:E389,E389)&amp;E389</f>
        <v>55Fen-Edebiyat Fakültesi</v>
      </c>
      <c r="B389" t="s">
        <v>2344</v>
      </c>
      <c r="C389" t="s">
        <v>534</v>
      </c>
      <c r="D389" t="s">
        <v>1991</v>
      </c>
      <c r="E389" t="s">
        <v>31</v>
      </c>
      <c r="F389">
        <v>0</v>
      </c>
      <c r="G389">
        <v>0</v>
      </c>
      <c r="H389">
        <v>2521474</v>
      </c>
    </row>
    <row r="390" spans="1:8" x14ac:dyDescent="0.25">
      <c r="A390" t="str">
        <f>COUNTIF($E$2:E390,E390)&amp;E390</f>
        <v xml:space="preserve">26Bilgi İşlem Daire Başkanlığı </v>
      </c>
      <c r="B390" t="s">
        <v>2345</v>
      </c>
      <c r="C390" t="s">
        <v>535</v>
      </c>
      <c r="D390" t="s">
        <v>1992</v>
      </c>
      <c r="E390" t="s">
        <v>22</v>
      </c>
      <c r="F390">
        <v>0</v>
      </c>
      <c r="G390">
        <v>0</v>
      </c>
      <c r="H390">
        <v>2521896</v>
      </c>
    </row>
    <row r="391" spans="1:8" x14ac:dyDescent="0.25">
      <c r="A391" t="str">
        <f>COUNTIF($E$2:E391,E391)&amp;E391</f>
        <v>1Bilimsel Araştırma Projeleri Koordinasyon Birimi Koordinatörlüğü</v>
      </c>
      <c r="B391" t="s">
        <v>2346</v>
      </c>
      <c r="C391" t="s">
        <v>536</v>
      </c>
      <c r="D391" t="s">
        <v>1992</v>
      </c>
      <c r="E391" t="s">
        <v>23</v>
      </c>
      <c r="F391">
        <v>0</v>
      </c>
      <c r="G391">
        <v>0</v>
      </c>
      <c r="H391">
        <v>2522340</v>
      </c>
    </row>
    <row r="392" spans="1:8" x14ac:dyDescent="0.25">
      <c r="A392" t="str">
        <f>COUNTIF($E$2:E392,E392)&amp;E392</f>
        <v>2Bilimsel Araştırma Projeleri Koordinasyon Birimi Koordinatörlüğü</v>
      </c>
      <c r="B392" t="s">
        <v>2347</v>
      </c>
      <c r="C392" t="s">
        <v>537</v>
      </c>
      <c r="D392" t="s">
        <v>1992</v>
      </c>
      <c r="E392" t="s">
        <v>23</v>
      </c>
      <c r="F392">
        <v>0</v>
      </c>
      <c r="G392">
        <v>0</v>
      </c>
      <c r="H392">
        <v>2522423</v>
      </c>
    </row>
    <row r="393" spans="1:8" x14ac:dyDescent="0.25">
      <c r="A393" t="str">
        <f>COUNTIF($E$2:E393,E393)&amp;E393</f>
        <v>3Bilimsel Araştırma Projeleri Koordinasyon Birimi Koordinatörlüğü</v>
      </c>
      <c r="B393" t="s">
        <v>2348</v>
      </c>
      <c r="C393" t="s">
        <v>538</v>
      </c>
      <c r="D393" t="s">
        <v>1992</v>
      </c>
      <c r="E393" t="s">
        <v>23</v>
      </c>
      <c r="F393">
        <v>0</v>
      </c>
      <c r="G393">
        <v>0</v>
      </c>
      <c r="H393">
        <v>2522621</v>
      </c>
    </row>
    <row r="394" spans="1:8" x14ac:dyDescent="0.25">
      <c r="A394" t="str">
        <f>COUNTIF($E$2:E394,E394)&amp;E394</f>
        <v>5ROMER - Robotik ve Yapay Zeka Teknolojileri Uygulama ve Araştırma Merkezi</v>
      </c>
      <c r="B394" t="s">
        <v>2349</v>
      </c>
      <c r="C394" t="s">
        <v>539</v>
      </c>
      <c r="D394" t="s">
        <v>1991</v>
      </c>
      <c r="E394" t="s">
        <v>44</v>
      </c>
      <c r="F394">
        <v>0</v>
      </c>
      <c r="G394">
        <v>0</v>
      </c>
      <c r="H394">
        <v>2522795</v>
      </c>
    </row>
    <row r="395" spans="1:8" x14ac:dyDescent="0.25">
      <c r="A395" t="str">
        <f>COUNTIF($E$2:E395,E395)&amp;E395</f>
        <v>24Mühendislik Fakültesi</v>
      </c>
      <c r="B395" t="s">
        <v>2350</v>
      </c>
      <c r="C395" t="s">
        <v>540</v>
      </c>
      <c r="D395" t="s">
        <v>1991</v>
      </c>
      <c r="E395" t="s">
        <v>40</v>
      </c>
      <c r="F395">
        <v>0</v>
      </c>
      <c r="G395">
        <v>0</v>
      </c>
      <c r="H395">
        <v>2522944</v>
      </c>
    </row>
    <row r="396" spans="1:8" x14ac:dyDescent="0.25">
      <c r="A396" t="str">
        <f>COUNTIF($E$2:E396,E396)&amp;E396</f>
        <v>25Mühendislik Fakültesi</v>
      </c>
      <c r="B396" t="s">
        <v>2256</v>
      </c>
      <c r="C396" t="s">
        <v>541</v>
      </c>
      <c r="D396" t="s">
        <v>1991</v>
      </c>
      <c r="E396" t="s">
        <v>40</v>
      </c>
      <c r="F396">
        <v>0</v>
      </c>
      <c r="G396">
        <v>0</v>
      </c>
      <c r="H396">
        <v>2522951</v>
      </c>
    </row>
    <row r="397" spans="1:8" x14ac:dyDescent="0.25">
      <c r="A397" t="str">
        <f>COUNTIF($E$2:E397,E397)&amp;E397</f>
        <v>1Döner Sermaye İşletmesi Müdürlüğü</v>
      </c>
      <c r="B397" t="s">
        <v>2351</v>
      </c>
      <c r="C397" t="s">
        <v>542</v>
      </c>
      <c r="D397" t="s">
        <v>1992</v>
      </c>
      <c r="E397" t="s">
        <v>26</v>
      </c>
      <c r="F397">
        <v>0</v>
      </c>
      <c r="G397">
        <v>0</v>
      </c>
      <c r="H397">
        <v>2523041</v>
      </c>
    </row>
    <row r="398" spans="1:8" x14ac:dyDescent="0.25">
      <c r="A398" t="str">
        <f>COUNTIF($E$2:E398,E398)&amp;E398</f>
        <v>3TSK Modelleme ve Similasyon Araş.ve Uyg.Mer. (TSK MODSİMMER)</v>
      </c>
      <c r="B398" t="s">
        <v>2352</v>
      </c>
      <c r="C398" t="s">
        <v>543</v>
      </c>
      <c r="D398" t="s">
        <v>1991</v>
      </c>
      <c r="E398" t="s">
        <v>52</v>
      </c>
      <c r="F398">
        <v>0</v>
      </c>
      <c r="G398">
        <v>0</v>
      </c>
      <c r="H398">
        <v>2523108</v>
      </c>
    </row>
    <row r="399" spans="1:8" x14ac:dyDescent="0.25">
      <c r="A399" t="str">
        <f>COUNTIF($E$2:E399,E399)&amp;E399</f>
        <v>6ROMER - Robotik ve Yapay Zeka Teknolojileri Uygulama ve Araştırma Merkezi</v>
      </c>
      <c r="B399" t="s">
        <v>2353</v>
      </c>
      <c r="C399" t="s">
        <v>544</v>
      </c>
      <c r="D399" t="s">
        <v>1991</v>
      </c>
      <c r="E399" t="s">
        <v>44</v>
      </c>
      <c r="F399">
        <v>0</v>
      </c>
      <c r="G399">
        <v>0</v>
      </c>
      <c r="H399">
        <v>2523124</v>
      </c>
    </row>
    <row r="400" spans="1:8" x14ac:dyDescent="0.25">
      <c r="A400" t="str">
        <f>COUNTIF($E$2:E400,E400)&amp;E400</f>
        <v>9Sağlık Kültür ve Spor Daire Başkanlığı</v>
      </c>
      <c r="B400" t="s">
        <v>2354</v>
      </c>
      <c r="C400" t="s">
        <v>545</v>
      </c>
      <c r="D400" t="s">
        <v>1992</v>
      </c>
      <c r="E400" t="s">
        <v>45</v>
      </c>
      <c r="F400">
        <v>0</v>
      </c>
      <c r="G400">
        <v>0</v>
      </c>
      <c r="H400">
        <v>2523215</v>
      </c>
    </row>
    <row r="401" spans="1:8" x14ac:dyDescent="0.25">
      <c r="A401" t="str">
        <f>COUNTIF($E$2:E401,E401)&amp;E401</f>
        <v>26Mühendislik Fakültesi</v>
      </c>
      <c r="B401" t="s">
        <v>2355</v>
      </c>
      <c r="C401" t="s">
        <v>546</v>
      </c>
      <c r="D401" t="s">
        <v>1991</v>
      </c>
      <c r="E401" t="s">
        <v>40</v>
      </c>
      <c r="F401">
        <v>0</v>
      </c>
      <c r="G401">
        <v>0</v>
      </c>
      <c r="H401">
        <v>2523280</v>
      </c>
    </row>
    <row r="402" spans="1:8" x14ac:dyDescent="0.25">
      <c r="A402" t="str">
        <f>COUNTIF($E$2:E402,E402)&amp;E402</f>
        <v>56Fen-Edebiyat Fakültesi</v>
      </c>
      <c r="B402" t="s">
        <v>2356</v>
      </c>
      <c r="C402" t="s">
        <v>547</v>
      </c>
      <c r="D402" t="s">
        <v>1991</v>
      </c>
      <c r="E402" t="s">
        <v>31</v>
      </c>
      <c r="F402">
        <v>0</v>
      </c>
      <c r="G402">
        <v>0</v>
      </c>
      <c r="H402">
        <v>2523306</v>
      </c>
    </row>
    <row r="403" spans="1:8" x14ac:dyDescent="0.25">
      <c r="A403" t="str">
        <f>COUNTIF($E$2:E403,E403)&amp;E403</f>
        <v>14Fen Bilimleri Enstitüsü Müdürlüğü</v>
      </c>
      <c r="B403" t="s">
        <v>2357</v>
      </c>
      <c r="C403" t="s">
        <v>548</v>
      </c>
      <c r="D403" t="s">
        <v>1991</v>
      </c>
      <c r="E403" t="s">
        <v>132</v>
      </c>
      <c r="F403">
        <v>0</v>
      </c>
      <c r="G403">
        <v>0</v>
      </c>
      <c r="H403">
        <v>2523389</v>
      </c>
    </row>
    <row r="404" spans="1:8" x14ac:dyDescent="0.25">
      <c r="A404" t="str">
        <f>COUNTIF($E$2:E404,E404)&amp;E404</f>
        <v>15Fen Bilimleri Enstitüsü Müdürlüğü</v>
      </c>
      <c r="B404" t="s">
        <v>2358</v>
      </c>
      <c r="C404" t="s">
        <v>549</v>
      </c>
      <c r="D404" t="s">
        <v>1991</v>
      </c>
      <c r="E404" t="s">
        <v>132</v>
      </c>
      <c r="F404">
        <v>0</v>
      </c>
      <c r="G404">
        <v>0</v>
      </c>
      <c r="H404">
        <v>2523413</v>
      </c>
    </row>
    <row r="405" spans="1:8" x14ac:dyDescent="0.25">
      <c r="A405" t="str">
        <f>COUNTIF($E$2:E405,E405)&amp;E405</f>
        <v>16Fen Bilimleri Enstitüsü Müdürlüğü</v>
      </c>
      <c r="B405" t="s">
        <v>2359</v>
      </c>
      <c r="C405" t="s">
        <v>550</v>
      </c>
      <c r="D405" t="s">
        <v>1991</v>
      </c>
      <c r="E405" t="s">
        <v>132</v>
      </c>
      <c r="F405">
        <v>0</v>
      </c>
      <c r="G405">
        <v>0</v>
      </c>
      <c r="H405">
        <v>2523637</v>
      </c>
    </row>
    <row r="406" spans="1:8" x14ac:dyDescent="0.25">
      <c r="A406" t="str">
        <f>COUNTIF($E$2:E406,E406)&amp;E406</f>
        <v>10Sağlık Kültür ve Spor Daire Başkanlığı</v>
      </c>
      <c r="B406" t="s">
        <v>2071</v>
      </c>
      <c r="C406" t="s">
        <v>551</v>
      </c>
      <c r="D406" t="s">
        <v>1992</v>
      </c>
      <c r="E406" t="s">
        <v>45</v>
      </c>
      <c r="F406">
        <v>0</v>
      </c>
      <c r="G406">
        <v>0</v>
      </c>
      <c r="H406">
        <v>2523785</v>
      </c>
    </row>
    <row r="407" spans="1:8" x14ac:dyDescent="0.25">
      <c r="A407" t="str">
        <f>COUNTIF($E$2:E407,E407)&amp;E407</f>
        <v>2Döner Sermaye İşletmesi Müdürlüğü</v>
      </c>
      <c r="B407" t="s">
        <v>2360</v>
      </c>
      <c r="C407" t="s">
        <v>552</v>
      </c>
      <c r="D407" t="s">
        <v>1992</v>
      </c>
      <c r="E407" t="s">
        <v>26</v>
      </c>
      <c r="F407">
        <v>0</v>
      </c>
      <c r="G407">
        <v>0</v>
      </c>
      <c r="H407">
        <v>2523801</v>
      </c>
    </row>
    <row r="408" spans="1:8" x14ac:dyDescent="0.25">
      <c r="A408" t="str">
        <f>COUNTIF($E$2:E408,E408)&amp;E408</f>
        <v>11Sağlık Kültür ve Spor Daire Başkanlığı</v>
      </c>
      <c r="B408" t="s">
        <v>2361</v>
      </c>
      <c r="C408" t="s">
        <v>553</v>
      </c>
      <c r="D408" t="s">
        <v>1992</v>
      </c>
      <c r="E408" t="s">
        <v>45</v>
      </c>
      <c r="F408">
        <v>0</v>
      </c>
      <c r="G408">
        <v>0</v>
      </c>
      <c r="H408">
        <v>2523884</v>
      </c>
    </row>
    <row r="409" spans="1:8" x14ac:dyDescent="0.25">
      <c r="A409" t="str">
        <f>COUNTIF($E$2:E409,E409)&amp;E409</f>
        <v>17Fen Bilimleri Enstitüsü Müdürlüğü</v>
      </c>
      <c r="B409" t="s">
        <v>2362</v>
      </c>
      <c r="C409" t="s">
        <v>554</v>
      </c>
      <c r="D409" t="s">
        <v>1991</v>
      </c>
      <c r="E409" t="s">
        <v>132</v>
      </c>
      <c r="F409">
        <v>0</v>
      </c>
      <c r="G409">
        <v>0</v>
      </c>
      <c r="H409">
        <v>2524007</v>
      </c>
    </row>
    <row r="410" spans="1:8" x14ac:dyDescent="0.25">
      <c r="A410" t="str">
        <f>COUNTIF($E$2:E410,E410)&amp;E410</f>
        <v>3Döner Sermaye İşletmesi Müdürlüğü</v>
      </c>
      <c r="B410" t="s">
        <v>2363</v>
      </c>
      <c r="C410" t="s">
        <v>555</v>
      </c>
      <c r="D410" t="s">
        <v>1992</v>
      </c>
      <c r="E410" t="s">
        <v>26</v>
      </c>
      <c r="F410">
        <v>0</v>
      </c>
      <c r="G410">
        <v>0</v>
      </c>
      <c r="H410">
        <v>2528685</v>
      </c>
    </row>
    <row r="411" spans="1:8" x14ac:dyDescent="0.25">
      <c r="A411" t="str">
        <f>COUNTIF($E$2:E411,E411)&amp;E411</f>
        <v>12Sağlık Kültür ve Spor Daire Başkanlığı</v>
      </c>
      <c r="B411" t="s">
        <v>2364</v>
      </c>
      <c r="C411" t="s">
        <v>556</v>
      </c>
      <c r="D411" t="s">
        <v>1992</v>
      </c>
      <c r="E411" t="s">
        <v>45</v>
      </c>
      <c r="F411">
        <v>0</v>
      </c>
      <c r="G411">
        <v>0</v>
      </c>
      <c r="H411">
        <v>2529097</v>
      </c>
    </row>
    <row r="412" spans="1:8" x14ac:dyDescent="0.25">
      <c r="A412" t="str">
        <f>COUNTIF($E$2:E412,E412)&amp;E412</f>
        <v>18Fen Bilimleri Enstitüsü Müdürlüğü</v>
      </c>
      <c r="B412" t="s">
        <v>2051</v>
      </c>
      <c r="C412" t="s">
        <v>557</v>
      </c>
      <c r="D412" t="s">
        <v>1991</v>
      </c>
      <c r="E412" t="s">
        <v>132</v>
      </c>
      <c r="F412">
        <v>0</v>
      </c>
      <c r="G412">
        <v>0</v>
      </c>
      <c r="H412">
        <v>2529113</v>
      </c>
    </row>
    <row r="413" spans="1:8" x14ac:dyDescent="0.25">
      <c r="A413" t="str">
        <f>COUNTIF($E$2:E413,E413)&amp;E413</f>
        <v>5İktisadi ve İdari Bilimler Fakültesi</v>
      </c>
      <c r="B413" t="s">
        <v>2365</v>
      </c>
      <c r="C413" t="s">
        <v>558</v>
      </c>
      <c r="D413" t="s">
        <v>1991</v>
      </c>
      <c r="E413" t="s">
        <v>35</v>
      </c>
      <c r="F413">
        <v>0</v>
      </c>
      <c r="G413">
        <v>0</v>
      </c>
      <c r="H413">
        <v>2529162</v>
      </c>
    </row>
    <row r="414" spans="1:8" x14ac:dyDescent="0.25">
      <c r="A414" t="str">
        <f>COUNTIF($E$2:E414,E414)&amp;E414</f>
        <v>19Fen Bilimleri Enstitüsü Müdürlüğü</v>
      </c>
      <c r="B414" t="s">
        <v>2103</v>
      </c>
      <c r="C414" t="s">
        <v>559</v>
      </c>
      <c r="D414" t="s">
        <v>1991</v>
      </c>
      <c r="E414" t="s">
        <v>132</v>
      </c>
      <c r="F414">
        <v>0</v>
      </c>
      <c r="G414">
        <v>0</v>
      </c>
      <c r="H414">
        <v>2529568</v>
      </c>
    </row>
    <row r="415" spans="1:8" x14ac:dyDescent="0.25">
      <c r="A415" t="str">
        <f>COUNTIF($E$2:E415,E415)&amp;E415</f>
        <v>4Döner Sermaye İşletmesi Müdürlüğü</v>
      </c>
      <c r="B415" t="s">
        <v>2366</v>
      </c>
      <c r="C415" t="s">
        <v>560</v>
      </c>
      <c r="D415" t="s">
        <v>1992</v>
      </c>
      <c r="E415" t="s">
        <v>26</v>
      </c>
      <c r="F415">
        <v>0</v>
      </c>
      <c r="G415">
        <v>0</v>
      </c>
      <c r="H415">
        <v>2530939</v>
      </c>
    </row>
    <row r="416" spans="1:8" x14ac:dyDescent="0.25">
      <c r="A416" t="str">
        <f>COUNTIF($E$2:E416,E416)&amp;E416</f>
        <v>46Öğrenci Dekanlığı</v>
      </c>
      <c r="B416" t="s">
        <v>2191</v>
      </c>
      <c r="C416" t="s">
        <v>561</v>
      </c>
      <c r="D416" t="s">
        <v>1992</v>
      </c>
      <c r="E416" t="s">
        <v>117</v>
      </c>
      <c r="F416">
        <v>0</v>
      </c>
      <c r="G416">
        <v>0</v>
      </c>
      <c r="H416">
        <v>2532083</v>
      </c>
    </row>
    <row r="417" spans="1:8" x14ac:dyDescent="0.25">
      <c r="A417" t="str">
        <f>COUNTIF($E$2:E417,E417)&amp;E417</f>
        <v xml:space="preserve">1Öğrenci İşleri Daire Başkanlığı </v>
      </c>
      <c r="B417" t="s">
        <v>2367</v>
      </c>
      <c r="C417" t="s">
        <v>562</v>
      </c>
      <c r="D417" t="s">
        <v>1992</v>
      </c>
      <c r="E417" t="s">
        <v>133</v>
      </c>
      <c r="F417">
        <v>0</v>
      </c>
      <c r="G417">
        <v>0</v>
      </c>
      <c r="H417">
        <v>2547495</v>
      </c>
    </row>
    <row r="418" spans="1:8" x14ac:dyDescent="0.25">
      <c r="A418" t="str">
        <f>COUNTIF($E$2:E418,E418)&amp;E418</f>
        <v>20Fen Bilimleri Enstitüsü Müdürlüğü</v>
      </c>
      <c r="B418" t="s">
        <v>2368</v>
      </c>
      <c r="C418" t="s">
        <v>563</v>
      </c>
      <c r="D418" t="s">
        <v>1991</v>
      </c>
      <c r="E418" t="s">
        <v>132</v>
      </c>
      <c r="F418">
        <v>0</v>
      </c>
      <c r="G418">
        <v>0</v>
      </c>
      <c r="H418">
        <v>2548998</v>
      </c>
    </row>
    <row r="419" spans="1:8" x14ac:dyDescent="0.25">
      <c r="A419" t="str">
        <f>COUNTIF($E$2:E419,E419)&amp;E419</f>
        <v>57Fen-Edebiyat Fakültesi</v>
      </c>
      <c r="B419" t="s">
        <v>2369</v>
      </c>
      <c r="C419" t="s">
        <v>564</v>
      </c>
      <c r="D419" t="s">
        <v>1991</v>
      </c>
      <c r="E419" t="s">
        <v>31</v>
      </c>
      <c r="F419">
        <v>0</v>
      </c>
      <c r="G419">
        <v>0</v>
      </c>
      <c r="H419">
        <v>2551778</v>
      </c>
    </row>
    <row r="420" spans="1:8" x14ac:dyDescent="0.25">
      <c r="A420" t="str">
        <f>COUNTIF($E$2:E420,E420)&amp;E420</f>
        <v>1Girişimcilik  Araştırma ve Uygulama Merkezi (GİMER) (Rektörlüğe Bağlı Birim)</v>
      </c>
      <c r="B420" t="s">
        <v>2370</v>
      </c>
      <c r="C420" t="s">
        <v>565</v>
      </c>
      <c r="D420" t="s">
        <v>1991</v>
      </c>
      <c r="E420" t="s">
        <v>134</v>
      </c>
      <c r="F420">
        <v>0</v>
      </c>
      <c r="G420">
        <v>0</v>
      </c>
      <c r="H420">
        <v>2552008</v>
      </c>
    </row>
    <row r="421" spans="1:8" x14ac:dyDescent="0.25">
      <c r="A421" t="str">
        <f>COUNTIF($E$2:E421,E421)&amp;E421</f>
        <v>2Mimarlık Fakültesi</v>
      </c>
      <c r="B421" t="s">
        <v>2371</v>
      </c>
      <c r="C421" t="s">
        <v>566</v>
      </c>
      <c r="D421" t="s">
        <v>1991</v>
      </c>
      <c r="E421" t="s">
        <v>39</v>
      </c>
      <c r="F421">
        <v>0</v>
      </c>
      <c r="G421">
        <v>0</v>
      </c>
      <c r="H421">
        <v>2552198</v>
      </c>
    </row>
    <row r="422" spans="1:8" x14ac:dyDescent="0.25">
      <c r="A422" t="str">
        <f>COUNTIF($E$2:E422,E422)&amp;E422</f>
        <v>5Döner Sermaye İşletmesi Müdürlüğü</v>
      </c>
      <c r="B422" t="s">
        <v>2372</v>
      </c>
      <c r="C422" t="s">
        <v>567</v>
      </c>
      <c r="D422" t="s">
        <v>1992</v>
      </c>
      <c r="E422" t="s">
        <v>26</v>
      </c>
      <c r="F422">
        <v>0</v>
      </c>
      <c r="G422">
        <v>0</v>
      </c>
      <c r="H422">
        <v>2552222</v>
      </c>
    </row>
    <row r="423" spans="1:8" x14ac:dyDescent="0.25">
      <c r="A423" t="str">
        <f>COUNTIF($E$2:E423,E423)&amp;E423</f>
        <v>2Girişimcilik  Araştırma ve Uygulama Merkezi (GİMER) (Rektörlüğe Bağlı Birim)</v>
      </c>
      <c r="B423" t="s">
        <v>2373</v>
      </c>
      <c r="C423" t="s">
        <v>568</v>
      </c>
      <c r="D423" t="s">
        <v>1991</v>
      </c>
      <c r="E423" t="s">
        <v>134</v>
      </c>
      <c r="F423">
        <v>0</v>
      </c>
      <c r="G423">
        <v>0</v>
      </c>
      <c r="H423">
        <v>2552263</v>
      </c>
    </row>
    <row r="424" spans="1:8" x14ac:dyDescent="0.25">
      <c r="A424" t="str">
        <f>COUNTIF($E$2:E424,E424)&amp;E424</f>
        <v>3Girişimcilik  Araştırma ve Uygulama Merkezi (GİMER) (Rektörlüğe Bağlı Birim)</v>
      </c>
      <c r="B424" t="s">
        <v>2374</v>
      </c>
      <c r="C424" t="s">
        <v>569</v>
      </c>
      <c r="D424" t="s">
        <v>1991</v>
      </c>
      <c r="E424" t="s">
        <v>134</v>
      </c>
      <c r="F424">
        <v>0</v>
      </c>
      <c r="G424">
        <v>0</v>
      </c>
      <c r="H424">
        <v>2552339</v>
      </c>
    </row>
    <row r="425" spans="1:8" x14ac:dyDescent="0.25">
      <c r="A425" t="str">
        <f>COUNTIF($E$2:E425,E425)&amp;E425</f>
        <v>4Girişimcilik  Araştırma ve Uygulama Merkezi (GİMER) (Rektörlüğe Bağlı Birim)</v>
      </c>
      <c r="B425" t="s">
        <v>2375</v>
      </c>
      <c r="C425" t="s">
        <v>570</v>
      </c>
      <c r="D425" t="s">
        <v>1991</v>
      </c>
      <c r="E425" t="s">
        <v>134</v>
      </c>
      <c r="F425">
        <v>0</v>
      </c>
      <c r="G425">
        <v>0</v>
      </c>
      <c r="H425">
        <v>2552388</v>
      </c>
    </row>
    <row r="426" spans="1:8" x14ac:dyDescent="0.25">
      <c r="A426" t="str">
        <f>COUNTIF($E$2:E426,E426)&amp;E426</f>
        <v>5Girişimcilik  Araştırma ve Uygulama Merkezi (GİMER) (Rektörlüğe Bağlı Birim)</v>
      </c>
      <c r="B426" t="s">
        <v>2376</v>
      </c>
      <c r="C426" t="s">
        <v>571</v>
      </c>
      <c r="D426" t="s">
        <v>1991</v>
      </c>
      <c r="E426" t="s">
        <v>134</v>
      </c>
      <c r="F426">
        <v>0</v>
      </c>
      <c r="G426">
        <v>0</v>
      </c>
      <c r="H426">
        <v>2552719</v>
      </c>
    </row>
    <row r="427" spans="1:8" x14ac:dyDescent="0.25">
      <c r="A427" t="str">
        <f>COUNTIF($E$2:E427,E427)&amp;E427</f>
        <v>6Döner Sermaye İşletmesi Müdürlüğü</v>
      </c>
      <c r="B427" t="s">
        <v>2377</v>
      </c>
      <c r="C427" t="s">
        <v>572</v>
      </c>
      <c r="D427" t="s">
        <v>1992</v>
      </c>
      <c r="E427" t="s">
        <v>26</v>
      </c>
      <c r="F427">
        <v>0</v>
      </c>
      <c r="G427">
        <v>0</v>
      </c>
      <c r="H427">
        <v>2553162</v>
      </c>
    </row>
    <row r="428" spans="1:8" x14ac:dyDescent="0.25">
      <c r="A428" t="str">
        <f>COUNTIF($E$2:E428,E428)&amp;E428</f>
        <v>3Mimarlık Fakültesi</v>
      </c>
      <c r="B428" t="s">
        <v>2378</v>
      </c>
      <c r="C428" t="s">
        <v>573</v>
      </c>
      <c r="D428" t="s">
        <v>1991</v>
      </c>
      <c r="E428" t="s">
        <v>39</v>
      </c>
      <c r="F428">
        <v>0</v>
      </c>
      <c r="G428">
        <v>0</v>
      </c>
      <c r="H428">
        <v>2553451</v>
      </c>
    </row>
    <row r="429" spans="1:8" x14ac:dyDescent="0.25">
      <c r="A429" t="str">
        <f>COUNTIF($E$2:E429,E429)&amp;E429</f>
        <v>13Sağlık Kültür ve Spor Daire Başkanlığı</v>
      </c>
      <c r="B429" t="s">
        <v>2221</v>
      </c>
      <c r="C429" t="s">
        <v>574</v>
      </c>
      <c r="D429" t="s">
        <v>1992</v>
      </c>
      <c r="E429" t="s">
        <v>45</v>
      </c>
      <c r="F429">
        <v>0</v>
      </c>
      <c r="G429">
        <v>0</v>
      </c>
      <c r="H429">
        <v>2553469</v>
      </c>
    </row>
    <row r="430" spans="1:8" x14ac:dyDescent="0.25">
      <c r="A430" t="str">
        <f>COUNTIF($E$2:E430,E430)&amp;E430</f>
        <v xml:space="preserve">27Bilgi İşlem Daire Başkanlığı </v>
      </c>
      <c r="B430" t="s">
        <v>2379</v>
      </c>
      <c r="C430" t="s">
        <v>575</v>
      </c>
      <c r="D430" t="s">
        <v>1992</v>
      </c>
      <c r="E430" t="s">
        <v>22</v>
      </c>
      <c r="F430">
        <v>0</v>
      </c>
      <c r="G430">
        <v>0</v>
      </c>
      <c r="H430">
        <v>2553493</v>
      </c>
    </row>
    <row r="431" spans="1:8" x14ac:dyDescent="0.25">
      <c r="A431" t="str">
        <f>COUNTIF($E$2:E431,E431)&amp;E431</f>
        <v>2GİSAM - Görsel İşitsel Sistemler Araş. ve Uyg. Mrk. (Rektörlüğe Bağlı Birim)</v>
      </c>
      <c r="B431" t="s">
        <v>2380</v>
      </c>
      <c r="C431" t="s">
        <v>576</v>
      </c>
      <c r="D431" t="s">
        <v>1991</v>
      </c>
      <c r="E431" t="s">
        <v>131</v>
      </c>
      <c r="F431">
        <v>0</v>
      </c>
      <c r="G431">
        <v>0</v>
      </c>
      <c r="H431">
        <v>2553725</v>
      </c>
    </row>
    <row r="432" spans="1:8" x14ac:dyDescent="0.25">
      <c r="A432" t="str">
        <f>COUNTIF($E$2:E432,E432)&amp;E432</f>
        <v>7Döner Sermaye İşletmesi Müdürlüğü</v>
      </c>
      <c r="B432" t="s">
        <v>2381</v>
      </c>
      <c r="C432" t="s">
        <v>577</v>
      </c>
      <c r="D432" t="s">
        <v>1992</v>
      </c>
      <c r="E432" t="s">
        <v>26</v>
      </c>
      <c r="F432">
        <v>0</v>
      </c>
      <c r="G432">
        <v>0</v>
      </c>
      <c r="H432">
        <v>2553733</v>
      </c>
    </row>
    <row r="433" spans="1:8" x14ac:dyDescent="0.25">
      <c r="A433" t="str">
        <f>COUNTIF($E$2:E433,E433)&amp;E433</f>
        <v xml:space="preserve">28Bilgi İşlem Daire Başkanlığı </v>
      </c>
      <c r="B433" t="s">
        <v>2382</v>
      </c>
      <c r="C433" t="s">
        <v>578</v>
      </c>
      <c r="D433" t="s">
        <v>1992</v>
      </c>
      <c r="E433" t="s">
        <v>22</v>
      </c>
      <c r="F433">
        <v>0</v>
      </c>
      <c r="G433">
        <v>0</v>
      </c>
      <c r="H433">
        <v>2553766</v>
      </c>
    </row>
    <row r="434" spans="1:8" x14ac:dyDescent="0.25">
      <c r="A434" t="str">
        <f>COUNTIF($E$2:E434,E434)&amp;E434</f>
        <v>4Mimarlık Fakültesi</v>
      </c>
      <c r="B434" t="s">
        <v>2383</v>
      </c>
      <c r="C434" t="s">
        <v>579</v>
      </c>
      <c r="D434" t="s">
        <v>1991</v>
      </c>
      <c r="E434" t="s">
        <v>39</v>
      </c>
      <c r="F434">
        <v>0</v>
      </c>
      <c r="G434">
        <v>0</v>
      </c>
      <c r="H434">
        <v>2553873</v>
      </c>
    </row>
    <row r="435" spans="1:8" x14ac:dyDescent="0.25">
      <c r="A435" t="str">
        <f>COUNTIF($E$2:E435,E435)&amp;E435</f>
        <v>8Döner Sermaye İşletmesi Müdürlüğü</v>
      </c>
      <c r="B435" t="s">
        <v>2384</v>
      </c>
      <c r="C435" t="s">
        <v>580</v>
      </c>
      <c r="D435" t="s">
        <v>1992</v>
      </c>
      <c r="E435" t="s">
        <v>26</v>
      </c>
      <c r="F435">
        <v>0</v>
      </c>
      <c r="G435">
        <v>0</v>
      </c>
      <c r="H435">
        <v>2553923</v>
      </c>
    </row>
    <row r="436" spans="1:8" x14ac:dyDescent="0.25">
      <c r="A436" t="str">
        <f>COUNTIF($E$2:E436,E436)&amp;E436</f>
        <v>1Evrak ve Arşiv Müdürlüğü</v>
      </c>
      <c r="B436" t="s">
        <v>2200</v>
      </c>
      <c r="C436" t="s">
        <v>581</v>
      </c>
      <c r="D436" t="s">
        <v>1992</v>
      </c>
      <c r="E436" t="s">
        <v>30</v>
      </c>
      <c r="F436">
        <v>0</v>
      </c>
      <c r="G436">
        <v>0</v>
      </c>
      <c r="H436">
        <v>2553972</v>
      </c>
    </row>
    <row r="437" spans="1:8" x14ac:dyDescent="0.25">
      <c r="A437" t="str">
        <f>COUNTIF($E$2:E437,E437)&amp;E437</f>
        <v>2Evrak ve Arşiv Müdürlüğü</v>
      </c>
      <c r="B437" t="s">
        <v>2385</v>
      </c>
      <c r="C437" t="s">
        <v>582</v>
      </c>
      <c r="D437" t="s">
        <v>1992</v>
      </c>
      <c r="E437" t="s">
        <v>30</v>
      </c>
      <c r="F437">
        <v>0</v>
      </c>
      <c r="G437">
        <v>0</v>
      </c>
      <c r="H437">
        <v>2553980</v>
      </c>
    </row>
    <row r="438" spans="1:8" x14ac:dyDescent="0.25">
      <c r="A438" t="str">
        <f>COUNTIF($E$2:E438,E438)&amp;E438</f>
        <v>3Evrak ve Arşiv Müdürlüğü</v>
      </c>
      <c r="B438" t="s">
        <v>2386</v>
      </c>
      <c r="C438" t="s">
        <v>583</v>
      </c>
      <c r="D438" t="s">
        <v>1992</v>
      </c>
      <c r="E438" t="s">
        <v>30</v>
      </c>
      <c r="F438">
        <v>0</v>
      </c>
      <c r="G438">
        <v>0</v>
      </c>
      <c r="H438">
        <v>2553998</v>
      </c>
    </row>
    <row r="439" spans="1:8" x14ac:dyDescent="0.25">
      <c r="A439" t="str">
        <f>COUNTIF($E$2:E439,E439)&amp;E439</f>
        <v>58Fen-Edebiyat Fakültesi</v>
      </c>
      <c r="B439" t="s">
        <v>2387</v>
      </c>
      <c r="C439" t="s">
        <v>584</v>
      </c>
      <c r="D439" t="s">
        <v>1991</v>
      </c>
      <c r="E439" t="s">
        <v>31</v>
      </c>
      <c r="F439">
        <v>0</v>
      </c>
      <c r="G439">
        <v>0</v>
      </c>
      <c r="H439">
        <v>2554079</v>
      </c>
    </row>
    <row r="440" spans="1:8" x14ac:dyDescent="0.25">
      <c r="A440" t="str">
        <f>COUNTIF($E$2:E440,E440)&amp;E440</f>
        <v>3GİSAM - Görsel İşitsel Sistemler Araş. ve Uyg. Mrk. (Rektörlüğe Bağlı Birim)</v>
      </c>
      <c r="B440" t="s">
        <v>2269</v>
      </c>
      <c r="C440" t="s">
        <v>585</v>
      </c>
      <c r="D440" t="s">
        <v>1991</v>
      </c>
      <c r="E440" t="s">
        <v>131</v>
      </c>
      <c r="F440">
        <v>0</v>
      </c>
      <c r="G440">
        <v>0</v>
      </c>
      <c r="H440">
        <v>2554186</v>
      </c>
    </row>
    <row r="441" spans="1:8" x14ac:dyDescent="0.25">
      <c r="A441" t="str">
        <f>COUNTIF($E$2:E441,E441)&amp;E441</f>
        <v>59Fen-Edebiyat Fakültesi</v>
      </c>
      <c r="B441" t="s">
        <v>2388</v>
      </c>
      <c r="C441" t="s">
        <v>586</v>
      </c>
      <c r="D441" t="s">
        <v>1991</v>
      </c>
      <c r="E441" t="s">
        <v>31</v>
      </c>
      <c r="F441">
        <v>0</v>
      </c>
      <c r="G441">
        <v>0</v>
      </c>
      <c r="H441">
        <v>2554202</v>
      </c>
    </row>
    <row r="442" spans="1:8" x14ac:dyDescent="0.25">
      <c r="A442" t="str">
        <f>COUNTIF($E$2:E442,E442)&amp;E442</f>
        <v>60Fen-Edebiyat Fakültesi</v>
      </c>
      <c r="B442" t="s">
        <v>2389</v>
      </c>
      <c r="C442" t="s">
        <v>587</v>
      </c>
      <c r="D442" t="s">
        <v>1991</v>
      </c>
      <c r="E442" t="s">
        <v>31</v>
      </c>
      <c r="F442">
        <v>0</v>
      </c>
      <c r="G442">
        <v>0</v>
      </c>
      <c r="H442">
        <v>2554244</v>
      </c>
    </row>
    <row r="443" spans="1:8" x14ac:dyDescent="0.25">
      <c r="A443" t="str">
        <f>COUNTIF($E$2:E443,E443)&amp;E443</f>
        <v>61Fen-Edebiyat Fakültesi</v>
      </c>
      <c r="B443" t="s">
        <v>2390</v>
      </c>
      <c r="C443" t="s">
        <v>588</v>
      </c>
      <c r="D443" t="s">
        <v>1991</v>
      </c>
      <c r="E443" t="s">
        <v>31</v>
      </c>
      <c r="F443">
        <v>0</v>
      </c>
      <c r="G443">
        <v>0</v>
      </c>
      <c r="H443">
        <v>2554269</v>
      </c>
    </row>
    <row r="444" spans="1:8" x14ac:dyDescent="0.25">
      <c r="A444" t="str">
        <f>COUNTIF($E$2:E444,E444)&amp;E444</f>
        <v>62Fen-Edebiyat Fakültesi</v>
      </c>
      <c r="B444" t="s">
        <v>2391</v>
      </c>
      <c r="C444" t="s">
        <v>589</v>
      </c>
      <c r="D444" t="s">
        <v>1991</v>
      </c>
      <c r="E444" t="s">
        <v>31</v>
      </c>
      <c r="F444">
        <v>0</v>
      </c>
      <c r="G444">
        <v>0</v>
      </c>
      <c r="H444">
        <v>2554368</v>
      </c>
    </row>
    <row r="445" spans="1:8" x14ac:dyDescent="0.25">
      <c r="A445" t="str">
        <f>COUNTIF($E$2:E445,E445)&amp;E445</f>
        <v>63Fen-Edebiyat Fakültesi</v>
      </c>
      <c r="B445" t="s">
        <v>2008</v>
      </c>
      <c r="C445" t="s">
        <v>590</v>
      </c>
      <c r="D445" t="s">
        <v>1991</v>
      </c>
      <c r="E445" t="s">
        <v>31</v>
      </c>
      <c r="F445">
        <v>0</v>
      </c>
      <c r="G445">
        <v>0</v>
      </c>
      <c r="H445">
        <v>2554400</v>
      </c>
    </row>
    <row r="446" spans="1:8" x14ac:dyDescent="0.25">
      <c r="A446" t="str">
        <f>COUNTIF($E$2:E446,E446)&amp;E446</f>
        <v>4Evrak ve Arşiv Müdürlüğü</v>
      </c>
      <c r="B446" t="s">
        <v>2392</v>
      </c>
      <c r="C446" t="s">
        <v>591</v>
      </c>
      <c r="D446" t="s">
        <v>1992</v>
      </c>
      <c r="E446" t="s">
        <v>30</v>
      </c>
      <c r="F446">
        <v>0</v>
      </c>
      <c r="G446">
        <v>0</v>
      </c>
      <c r="H446">
        <v>2554418</v>
      </c>
    </row>
    <row r="447" spans="1:8" x14ac:dyDescent="0.25">
      <c r="A447" t="str">
        <f>COUNTIF($E$2:E447,E447)&amp;E447</f>
        <v>64Fen-Edebiyat Fakültesi</v>
      </c>
      <c r="B447" t="s">
        <v>2393</v>
      </c>
      <c r="C447" t="s">
        <v>592</v>
      </c>
      <c r="D447" t="s">
        <v>1991</v>
      </c>
      <c r="E447" t="s">
        <v>31</v>
      </c>
      <c r="F447">
        <v>0</v>
      </c>
      <c r="G447">
        <v>0</v>
      </c>
      <c r="H447">
        <v>2554434</v>
      </c>
    </row>
    <row r="448" spans="1:8" x14ac:dyDescent="0.25">
      <c r="A448" t="str">
        <f>COUNTIF($E$2:E448,E448)&amp;E448</f>
        <v>65Fen-Edebiyat Fakültesi</v>
      </c>
      <c r="B448" t="s">
        <v>2394</v>
      </c>
      <c r="C448" t="s">
        <v>593</v>
      </c>
      <c r="D448" t="s">
        <v>1991</v>
      </c>
      <c r="E448" t="s">
        <v>31</v>
      </c>
      <c r="F448">
        <v>0</v>
      </c>
      <c r="G448">
        <v>0</v>
      </c>
      <c r="H448">
        <v>2554665</v>
      </c>
    </row>
    <row r="449" spans="1:8" x14ac:dyDescent="0.25">
      <c r="A449" t="str">
        <f>COUNTIF($E$2:E449,E449)&amp;E449</f>
        <v>66Fen-Edebiyat Fakültesi</v>
      </c>
      <c r="B449" t="s">
        <v>2395</v>
      </c>
      <c r="C449" t="s">
        <v>594</v>
      </c>
      <c r="D449" t="s">
        <v>1991</v>
      </c>
      <c r="E449" t="s">
        <v>31</v>
      </c>
      <c r="F449">
        <v>0</v>
      </c>
      <c r="G449">
        <v>0</v>
      </c>
      <c r="H449">
        <v>2554814</v>
      </c>
    </row>
    <row r="450" spans="1:8" x14ac:dyDescent="0.25">
      <c r="A450" t="str">
        <f>COUNTIF($E$2:E450,E450)&amp;E450</f>
        <v>6ODTÜ Uzay ve Hızlandırıcı Teknolojiler Uygulama ve Araştırma Merkezi (İVME-R)</v>
      </c>
      <c r="B450" t="s">
        <v>2166</v>
      </c>
      <c r="C450" t="s">
        <v>595</v>
      </c>
      <c r="D450" t="s">
        <v>1991</v>
      </c>
      <c r="E450" t="s">
        <v>112</v>
      </c>
      <c r="F450">
        <v>0</v>
      </c>
      <c r="G450">
        <v>0</v>
      </c>
      <c r="H450">
        <v>2554822</v>
      </c>
    </row>
    <row r="451" spans="1:8" x14ac:dyDescent="0.25">
      <c r="A451" t="str">
        <f>COUNTIF($E$2:E451,E451)&amp;E451</f>
        <v>47Öğrenci Dekanlığı</v>
      </c>
      <c r="B451" t="s">
        <v>2396</v>
      </c>
      <c r="C451" t="s">
        <v>596</v>
      </c>
      <c r="D451" t="s">
        <v>1992</v>
      </c>
      <c r="E451" t="s">
        <v>117</v>
      </c>
      <c r="F451">
        <v>0</v>
      </c>
      <c r="G451">
        <v>0</v>
      </c>
      <c r="H451">
        <v>2554863</v>
      </c>
    </row>
    <row r="452" spans="1:8" x14ac:dyDescent="0.25">
      <c r="A452" t="str">
        <f>COUNTIF($E$2:E452,E452)&amp;E452</f>
        <v>67Fen-Edebiyat Fakültesi</v>
      </c>
      <c r="B452" t="s">
        <v>2397</v>
      </c>
      <c r="C452" t="s">
        <v>597</v>
      </c>
      <c r="D452" t="s">
        <v>1991</v>
      </c>
      <c r="E452" t="s">
        <v>31</v>
      </c>
      <c r="F452">
        <v>0</v>
      </c>
      <c r="G452">
        <v>0</v>
      </c>
      <c r="H452">
        <v>2554905</v>
      </c>
    </row>
    <row r="453" spans="1:8" x14ac:dyDescent="0.25">
      <c r="A453" t="str">
        <f>COUNTIF($E$2:E453,E453)&amp;E453</f>
        <v>68Fen-Edebiyat Fakültesi</v>
      </c>
      <c r="B453" t="s">
        <v>2398</v>
      </c>
      <c r="C453" t="s">
        <v>598</v>
      </c>
      <c r="D453" t="s">
        <v>1991</v>
      </c>
      <c r="E453" t="s">
        <v>31</v>
      </c>
      <c r="F453">
        <v>0</v>
      </c>
      <c r="G453">
        <v>0</v>
      </c>
      <c r="H453">
        <v>2554913</v>
      </c>
    </row>
    <row r="454" spans="1:8" x14ac:dyDescent="0.25">
      <c r="A454" t="str">
        <f>COUNTIF($E$2:E454,E454)&amp;E454</f>
        <v xml:space="preserve">43Eğitim Fakültesi </v>
      </c>
      <c r="B454" t="s">
        <v>2399</v>
      </c>
      <c r="C454" t="s">
        <v>599</v>
      </c>
      <c r="D454" t="s">
        <v>1991</v>
      </c>
      <c r="E454" t="s">
        <v>120</v>
      </c>
      <c r="F454">
        <v>0</v>
      </c>
      <c r="G454">
        <v>0</v>
      </c>
      <c r="H454">
        <v>2554921</v>
      </c>
    </row>
    <row r="455" spans="1:8" x14ac:dyDescent="0.25">
      <c r="A455" t="str">
        <f>COUNTIF($E$2:E455,E455)&amp;E455</f>
        <v xml:space="preserve">44Eğitim Fakültesi </v>
      </c>
      <c r="B455" t="s">
        <v>2292</v>
      </c>
      <c r="C455" t="s">
        <v>600</v>
      </c>
      <c r="D455" t="s">
        <v>1991</v>
      </c>
      <c r="E455" t="s">
        <v>120</v>
      </c>
      <c r="F455">
        <v>0</v>
      </c>
      <c r="G455">
        <v>0</v>
      </c>
      <c r="H455">
        <v>2554947</v>
      </c>
    </row>
    <row r="456" spans="1:8" x14ac:dyDescent="0.25">
      <c r="A456" t="str">
        <f>COUNTIF($E$2:E456,E456)&amp;E456</f>
        <v>48Öğrenci Dekanlığı</v>
      </c>
      <c r="B456" t="s">
        <v>2400</v>
      </c>
      <c r="C456" t="s">
        <v>601</v>
      </c>
      <c r="D456" t="s">
        <v>1992</v>
      </c>
      <c r="E456" t="s">
        <v>117</v>
      </c>
      <c r="F456">
        <v>0</v>
      </c>
      <c r="G456">
        <v>0</v>
      </c>
      <c r="H456">
        <v>2554988</v>
      </c>
    </row>
    <row r="457" spans="1:8" x14ac:dyDescent="0.25">
      <c r="A457" t="str">
        <f>COUNTIF($E$2:E457,E457)&amp;E457</f>
        <v xml:space="preserve">45Eğitim Fakültesi </v>
      </c>
      <c r="B457" t="s">
        <v>2401</v>
      </c>
      <c r="C457" t="s">
        <v>602</v>
      </c>
      <c r="D457" t="s">
        <v>1991</v>
      </c>
      <c r="E457" t="s">
        <v>120</v>
      </c>
      <c r="F457">
        <v>0</v>
      </c>
      <c r="G457">
        <v>0</v>
      </c>
      <c r="H457">
        <v>2555027</v>
      </c>
    </row>
    <row r="458" spans="1:8" x14ac:dyDescent="0.25">
      <c r="A458" t="str">
        <f>COUNTIF($E$2:E458,E458)&amp;E458</f>
        <v xml:space="preserve">46Eğitim Fakültesi </v>
      </c>
      <c r="B458" t="s">
        <v>2402</v>
      </c>
      <c r="C458" t="s">
        <v>603</v>
      </c>
      <c r="D458" t="s">
        <v>1991</v>
      </c>
      <c r="E458" t="s">
        <v>120</v>
      </c>
      <c r="F458">
        <v>0</v>
      </c>
      <c r="G458">
        <v>0</v>
      </c>
      <c r="H458">
        <v>2555092</v>
      </c>
    </row>
    <row r="459" spans="1:8" x14ac:dyDescent="0.25">
      <c r="A459" t="str">
        <f>COUNTIF($E$2:E459,E459)&amp;E459</f>
        <v xml:space="preserve">47Eğitim Fakültesi </v>
      </c>
      <c r="B459" t="s">
        <v>2403</v>
      </c>
      <c r="C459" t="s">
        <v>604</v>
      </c>
      <c r="D459" t="s">
        <v>1991</v>
      </c>
      <c r="E459" t="s">
        <v>120</v>
      </c>
      <c r="F459">
        <v>0</v>
      </c>
      <c r="G459">
        <v>0</v>
      </c>
      <c r="H459">
        <v>2555175</v>
      </c>
    </row>
    <row r="460" spans="1:8" x14ac:dyDescent="0.25">
      <c r="A460" t="str">
        <f>COUNTIF($E$2:E460,E460)&amp;E460</f>
        <v>1Konfüçyus Merkezi</v>
      </c>
      <c r="B460" t="s">
        <v>2404</v>
      </c>
      <c r="C460" t="s">
        <v>605</v>
      </c>
      <c r="D460" t="s">
        <v>1991</v>
      </c>
      <c r="E460" t="s">
        <v>37</v>
      </c>
      <c r="F460">
        <v>0</v>
      </c>
      <c r="G460">
        <v>0</v>
      </c>
      <c r="H460">
        <v>2555191</v>
      </c>
    </row>
    <row r="461" spans="1:8" x14ac:dyDescent="0.25">
      <c r="A461" t="str">
        <f>COUNTIF($E$2:E461,E461)&amp;E461</f>
        <v>2SEM - Sürekli Eğitim Merkezi</v>
      </c>
      <c r="B461" t="s">
        <v>2228</v>
      </c>
      <c r="C461" t="s">
        <v>606</v>
      </c>
      <c r="D461" t="s">
        <v>1992</v>
      </c>
      <c r="E461" t="s">
        <v>46</v>
      </c>
      <c r="F461">
        <v>0</v>
      </c>
      <c r="G461">
        <v>0</v>
      </c>
      <c r="H461">
        <v>2555241</v>
      </c>
    </row>
    <row r="462" spans="1:8" x14ac:dyDescent="0.25">
      <c r="A462" t="str">
        <f>COUNTIF($E$2:E462,E462)&amp;E462</f>
        <v>4GİSAM - Görsel İşitsel Sistemler Araş. ve Uyg. Mrk. (Rektörlüğe Bağlı Birim)</v>
      </c>
      <c r="B462" t="s">
        <v>2405</v>
      </c>
      <c r="C462" t="s">
        <v>607</v>
      </c>
      <c r="D462" t="s">
        <v>1991</v>
      </c>
      <c r="E462" t="s">
        <v>131</v>
      </c>
      <c r="F462">
        <v>0</v>
      </c>
      <c r="G462">
        <v>0</v>
      </c>
      <c r="H462">
        <v>2555290</v>
      </c>
    </row>
    <row r="463" spans="1:8" x14ac:dyDescent="0.25">
      <c r="A463" t="str">
        <f>COUNTIF($E$2:E463,E463)&amp;E463</f>
        <v>1İleri Teknolojilerde Test ve Ölçüm Merkezi (MERKEZ LABORATUVARI)</v>
      </c>
      <c r="B463" t="s">
        <v>2406</v>
      </c>
      <c r="C463" t="s">
        <v>608</v>
      </c>
      <c r="D463" t="s">
        <v>1991</v>
      </c>
      <c r="E463" t="s">
        <v>135</v>
      </c>
      <c r="F463">
        <v>0</v>
      </c>
      <c r="G463">
        <v>0</v>
      </c>
      <c r="H463">
        <v>2555522</v>
      </c>
    </row>
    <row r="464" spans="1:8" x14ac:dyDescent="0.25">
      <c r="A464" t="str">
        <f>COUNTIF($E$2:E464,E464)&amp;E464</f>
        <v>1Toplum ve Bilim Araştırma ve Uygulama Merkezi (Rektörlüğe Bağlı Birim)</v>
      </c>
      <c r="B464" t="s">
        <v>2199</v>
      </c>
      <c r="C464" t="s">
        <v>609</v>
      </c>
      <c r="D464" t="s">
        <v>1991</v>
      </c>
      <c r="E464" t="s">
        <v>136</v>
      </c>
      <c r="F464">
        <v>0</v>
      </c>
      <c r="G464">
        <v>0</v>
      </c>
      <c r="H464">
        <v>2555563</v>
      </c>
    </row>
    <row r="465" spans="1:8" x14ac:dyDescent="0.25">
      <c r="A465" t="str">
        <f>COUNTIF($E$2:E465,E465)&amp;E465</f>
        <v>21Bilim İletişim Grubu(Ofisi) (Rektörlüğe Bağlı Birim)</v>
      </c>
      <c r="B465" t="s">
        <v>2407</v>
      </c>
      <c r="C465" t="s">
        <v>610</v>
      </c>
      <c r="D465" t="s">
        <v>1992</v>
      </c>
      <c r="E465" t="s">
        <v>115</v>
      </c>
      <c r="F465">
        <v>0</v>
      </c>
      <c r="G465">
        <v>0</v>
      </c>
      <c r="H465">
        <v>2555589</v>
      </c>
    </row>
    <row r="466" spans="1:8" x14ac:dyDescent="0.25">
      <c r="A466" t="str">
        <f>COUNTIF($E$2:E466,E466)&amp;E466</f>
        <v>22Bilim İletişim Grubu(Ofisi) (Rektörlüğe Bağlı Birim)</v>
      </c>
      <c r="B466" t="s">
        <v>2408</v>
      </c>
      <c r="C466" t="s">
        <v>611</v>
      </c>
      <c r="D466" t="s">
        <v>1992</v>
      </c>
      <c r="E466" t="s">
        <v>115</v>
      </c>
      <c r="F466">
        <v>0</v>
      </c>
      <c r="G466">
        <v>0</v>
      </c>
      <c r="H466">
        <v>2555605</v>
      </c>
    </row>
    <row r="467" spans="1:8" x14ac:dyDescent="0.25">
      <c r="A467" t="str">
        <f>COUNTIF($E$2:E467,E467)&amp;E467</f>
        <v>2Toplum ve Bilim Araştırma ve Uygulama Merkezi (Rektörlüğe Bağlı Birim)</v>
      </c>
      <c r="B467" t="s">
        <v>2409</v>
      </c>
      <c r="C467" t="s">
        <v>612</v>
      </c>
      <c r="D467" t="s">
        <v>1991</v>
      </c>
      <c r="E467" t="s">
        <v>136</v>
      </c>
      <c r="F467">
        <v>0</v>
      </c>
      <c r="G467">
        <v>0</v>
      </c>
      <c r="H467">
        <v>2555613</v>
      </c>
    </row>
    <row r="468" spans="1:8" x14ac:dyDescent="0.25">
      <c r="A468" t="str">
        <f>COUNTIF($E$2:E468,E468)&amp;E468</f>
        <v>18Tanıtım Ofisi (Rektörlüğe Bağlı Birim)</v>
      </c>
      <c r="B468" t="s">
        <v>2042</v>
      </c>
      <c r="C468" t="s">
        <v>613</v>
      </c>
      <c r="D468" t="s">
        <v>1992</v>
      </c>
      <c r="E468" t="s">
        <v>122</v>
      </c>
      <c r="F468">
        <v>0</v>
      </c>
      <c r="G468">
        <v>0</v>
      </c>
      <c r="H468">
        <v>2555654</v>
      </c>
    </row>
    <row r="469" spans="1:8" x14ac:dyDescent="0.25">
      <c r="A469" t="str">
        <f>COUNTIF($E$2:E469,E469)&amp;E469</f>
        <v>69Fen-Edebiyat Fakültesi</v>
      </c>
      <c r="B469" t="s">
        <v>2410</v>
      </c>
      <c r="C469" t="s">
        <v>614</v>
      </c>
      <c r="D469" t="s">
        <v>1991</v>
      </c>
      <c r="E469" t="s">
        <v>31</v>
      </c>
      <c r="F469">
        <v>0</v>
      </c>
      <c r="G469">
        <v>0</v>
      </c>
      <c r="H469">
        <v>2555746</v>
      </c>
    </row>
    <row r="470" spans="1:8" x14ac:dyDescent="0.25">
      <c r="A470" t="str">
        <f>COUNTIF($E$2:E470,E470)&amp;E470</f>
        <v>14Sağlık Kültür ve Spor Daire Başkanlığı</v>
      </c>
      <c r="B470" t="s">
        <v>2411</v>
      </c>
      <c r="C470" t="s">
        <v>615</v>
      </c>
      <c r="D470" t="s">
        <v>1992</v>
      </c>
      <c r="E470" t="s">
        <v>45</v>
      </c>
      <c r="F470">
        <v>0</v>
      </c>
      <c r="G470">
        <v>0</v>
      </c>
      <c r="H470">
        <v>2555845</v>
      </c>
    </row>
    <row r="471" spans="1:8" x14ac:dyDescent="0.25">
      <c r="A471" t="str">
        <f>COUNTIF($E$2:E471,E471)&amp;E471</f>
        <v>70Fen-Edebiyat Fakültesi</v>
      </c>
      <c r="B471" t="s">
        <v>2412</v>
      </c>
      <c r="C471" t="s">
        <v>616</v>
      </c>
      <c r="D471" t="s">
        <v>1991</v>
      </c>
      <c r="E471" t="s">
        <v>31</v>
      </c>
      <c r="F471">
        <v>0</v>
      </c>
      <c r="G471">
        <v>0</v>
      </c>
      <c r="H471">
        <v>2555860</v>
      </c>
    </row>
    <row r="472" spans="1:8" x14ac:dyDescent="0.25">
      <c r="A472" t="str">
        <f>COUNTIF($E$2:E472,E472)&amp;E472</f>
        <v>71Fen-Edebiyat Fakültesi</v>
      </c>
      <c r="B472" t="s">
        <v>2190</v>
      </c>
      <c r="C472" t="s">
        <v>617</v>
      </c>
      <c r="D472" t="s">
        <v>1991</v>
      </c>
      <c r="E472" t="s">
        <v>31</v>
      </c>
      <c r="F472">
        <v>0</v>
      </c>
      <c r="G472">
        <v>0</v>
      </c>
      <c r="H472">
        <v>2555969</v>
      </c>
    </row>
    <row r="473" spans="1:8" x14ac:dyDescent="0.25">
      <c r="A473" t="str">
        <f>COUNTIF($E$2:E473,E473)&amp;E473</f>
        <v>72Fen-Edebiyat Fakültesi</v>
      </c>
      <c r="B473" t="s">
        <v>2413</v>
      </c>
      <c r="C473" t="s">
        <v>618</v>
      </c>
      <c r="D473" t="s">
        <v>1991</v>
      </c>
      <c r="E473" t="s">
        <v>31</v>
      </c>
      <c r="F473">
        <v>0</v>
      </c>
      <c r="G473">
        <v>0</v>
      </c>
      <c r="H473">
        <v>2555993</v>
      </c>
    </row>
    <row r="474" spans="1:8" x14ac:dyDescent="0.25">
      <c r="A474" t="str">
        <f>COUNTIF($E$2:E474,E474)&amp;E474</f>
        <v>6İktisadi ve İdari Bilimler Fakültesi</v>
      </c>
      <c r="B474" t="s">
        <v>2414</v>
      </c>
      <c r="C474" t="s">
        <v>619</v>
      </c>
      <c r="D474" t="s">
        <v>1991</v>
      </c>
      <c r="E474" t="s">
        <v>35</v>
      </c>
      <c r="F474">
        <v>0</v>
      </c>
      <c r="G474">
        <v>0</v>
      </c>
      <c r="H474">
        <v>2556017</v>
      </c>
    </row>
    <row r="475" spans="1:8" x14ac:dyDescent="0.25">
      <c r="A475" t="str">
        <f>COUNTIF($E$2:E475,E475)&amp;E475</f>
        <v>73Fen-Edebiyat Fakültesi</v>
      </c>
      <c r="B475" t="s">
        <v>2379</v>
      </c>
      <c r="C475" t="s">
        <v>620</v>
      </c>
      <c r="D475" t="s">
        <v>1991</v>
      </c>
      <c r="E475" t="s">
        <v>31</v>
      </c>
      <c r="F475">
        <v>0</v>
      </c>
      <c r="G475">
        <v>0</v>
      </c>
      <c r="H475">
        <v>2556082</v>
      </c>
    </row>
    <row r="476" spans="1:8" x14ac:dyDescent="0.25">
      <c r="A476" t="str">
        <f>COUNTIF($E$2:E476,E476)&amp;E476</f>
        <v>74Fen-Edebiyat Fakültesi</v>
      </c>
      <c r="B476" t="s">
        <v>2415</v>
      </c>
      <c r="C476" t="s">
        <v>621</v>
      </c>
      <c r="D476" t="s">
        <v>1991</v>
      </c>
      <c r="E476" t="s">
        <v>31</v>
      </c>
      <c r="F476">
        <v>0</v>
      </c>
      <c r="G476">
        <v>0</v>
      </c>
      <c r="H476">
        <v>2556173</v>
      </c>
    </row>
    <row r="477" spans="1:8" x14ac:dyDescent="0.25">
      <c r="A477" t="str">
        <f>COUNTIF($E$2:E477,E477)&amp;E477</f>
        <v>19Tanıtım Ofisi (Rektörlüğe Bağlı Birim)</v>
      </c>
      <c r="B477" t="s">
        <v>2416</v>
      </c>
      <c r="C477" t="s">
        <v>622</v>
      </c>
      <c r="D477" t="s">
        <v>1992</v>
      </c>
      <c r="E477" t="s">
        <v>122</v>
      </c>
      <c r="F477">
        <v>0</v>
      </c>
      <c r="G477">
        <v>0</v>
      </c>
      <c r="H477">
        <v>2556256</v>
      </c>
    </row>
    <row r="478" spans="1:8" x14ac:dyDescent="0.25">
      <c r="A478" t="str">
        <f>COUNTIF($E$2:E478,E478)&amp;E478</f>
        <v>5Evrak ve Arşiv Müdürlüğü</v>
      </c>
      <c r="B478" t="s">
        <v>2341</v>
      </c>
      <c r="C478" t="s">
        <v>623</v>
      </c>
      <c r="D478" t="s">
        <v>1992</v>
      </c>
      <c r="E478" t="s">
        <v>30</v>
      </c>
      <c r="F478">
        <v>0</v>
      </c>
      <c r="G478">
        <v>0</v>
      </c>
      <c r="H478">
        <v>2556363</v>
      </c>
    </row>
    <row r="479" spans="1:8" x14ac:dyDescent="0.25">
      <c r="A479" t="str">
        <f>COUNTIF($E$2:E479,E479)&amp;E479</f>
        <v>5GİSAM - Görsel İşitsel Sistemler Araş. ve Uyg. Mrk. (Rektörlüğe Bağlı Birim)</v>
      </c>
      <c r="B479" t="s">
        <v>2417</v>
      </c>
      <c r="C479" t="s">
        <v>624</v>
      </c>
      <c r="D479" t="s">
        <v>1991</v>
      </c>
      <c r="E479" t="s">
        <v>131</v>
      </c>
      <c r="F479">
        <v>0</v>
      </c>
      <c r="G479">
        <v>0</v>
      </c>
      <c r="H479">
        <v>2556389</v>
      </c>
    </row>
    <row r="480" spans="1:8" x14ac:dyDescent="0.25">
      <c r="A480" t="str">
        <f>COUNTIF($E$2:E480,E480)&amp;E480</f>
        <v>15Sağlık Kültür ve Spor Daire Başkanlığı</v>
      </c>
      <c r="B480" t="s">
        <v>2418</v>
      </c>
      <c r="C480" t="s">
        <v>625</v>
      </c>
      <c r="D480" t="s">
        <v>1992</v>
      </c>
      <c r="E480" t="s">
        <v>45</v>
      </c>
      <c r="F480">
        <v>0</v>
      </c>
      <c r="G480">
        <v>0</v>
      </c>
      <c r="H480">
        <v>2556447</v>
      </c>
    </row>
    <row r="481" spans="1:8" x14ac:dyDescent="0.25">
      <c r="A481" t="str">
        <f>COUNTIF($E$2:E481,E481)&amp;E481</f>
        <v>6Evrak ve Arşiv Müdürlüğü</v>
      </c>
      <c r="B481" t="s">
        <v>2419</v>
      </c>
      <c r="C481" t="s">
        <v>626</v>
      </c>
      <c r="D481" t="s">
        <v>1992</v>
      </c>
      <c r="E481" t="s">
        <v>30</v>
      </c>
      <c r="F481">
        <v>0</v>
      </c>
      <c r="G481">
        <v>0</v>
      </c>
      <c r="H481">
        <v>2556496</v>
      </c>
    </row>
    <row r="482" spans="1:8" x14ac:dyDescent="0.25">
      <c r="A482" t="str">
        <f>COUNTIF($E$2:E482,E482)&amp;E482</f>
        <v>7AYNA Klinik Psikoloji Destek Ünitesi</v>
      </c>
      <c r="B482" t="s">
        <v>2420</v>
      </c>
      <c r="C482" t="s">
        <v>627</v>
      </c>
      <c r="D482" t="s">
        <v>1991</v>
      </c>
      <c r="E482" t="s">
        <v>21</v>
      </c>
      <c r="F482">
        <v>0</v>
      </c>
      <c r="G482">
        <v>0</v>
      </c>
      <c r="H482">
        <v>2556504</v>
      </c>
    </row>
    <row r="483" spans="1:8" x14ac:dyDescent="0.25">
      <c r="A483" t="str">
        <f>COUNTIF($E$2:E483,E483)&amp;E483</f>
        <v>7Evrak ve Arşiv Müdürlüğü</v>
      </c>
      <c r="B483" t="s">
        <v>2052</v>
      </c>
      <c r="C483" t="s">
        <v>628</v>
      </c>
      <c r="D483" t="s">
        <v>1992</v>
      </c>
      <c r="E483" t="s">
        <v>30</v>
      </c>
      <c r="F483">
        <v>0</v>
      </c>
      <c r="G483">
        <v>0</v>
      </c>
      <c r="H483">
        <v>2556546</v>
      </c>
    </row>
    <row r="484" spans="1:8" x14ac:dyDescent="0.25">
      <c r="A484" t="str">
        <f>COUNTIF($E$2:E484,E484)&amp;E484</f>
        <v>8Evrak ve Arşiv Müdürlüğü</v>
      </c>
      <c r="B484" t="s">
        <v>2350</v>
      </c>
      <c r="C484" t="s">
        <v>629</v>
      </c>
      <c r="D484" t="s">
        <v>1992</v>
      </c>
      <c r="E484" t="s">
        <v>30</v>
      </c>
      <c r="F484">
        <v>0</v>
      </c>
      <c r="G484">
        <v>0</v>
      </c>
      <c r="H484">
        <v>2556553</v>
      </c>
    </row>
    <row r="485" spans="1:8" x14ac:dyDescent="0.25">
      <c r="A485" t="str">
        <f>COUNTIF($E$2:E485,E485)&amp;E485</f>
        <v>8AYNA Klinik Psikoloji Destek Ünitesi</v>
      </c>
      <c r="B485" t="s">
        <v>2324</v>
      </c>
      <c r="C485" t="s">
        <v>630</v>
      </c>
      <c r="D485" t="s">
        <v>1991</v>
      </c>
      <c r="E485" t="s">
        <v>21</v>
      </c>
      <c r="F485">
        <v>0</v>
      </c>
      <c r="G485">
        <v>0</v>
      </c>
      <c r="H485">
        <v>2556603</v>
      </c>
    </row>
    <row r="486" spans="1:8" x14ac:dyDescent="0.25">
      <c r="A486" t="str">
        <f>COUNTIF($E$2:E486,E486)&amp;E486</f>
        <v>9AYNA Klinik Psikoloji Destek Ünitesi</v>
      </c>
      <c r="B486" t="s">
        <v>2421</v>
      </c>
      <c r="C486" t="s">
        <v>631</v>
      </c>
      <c r="D486" t="s">
        <v>1991</v>
      </c>
      <c r="E486" t="s">
        <v>21</v>
      </c>
      <c r="F486">
        <v>0</v>
      </c>
      <c r="G486">
        <v>0</v>
      </c>
      <c r="H486">
        <v>2556678</v>
      </c>
    </row>
    <row r="487" spans="1:8" x14ac:dyDescent="0.25">
      <c r="A487" t="str">
        <f>COUNTIF($E$2:E487,E487)&amp;E487</f>
        <v>6GİSAM - Görsel İşitsel Sistemler Araş. ve Uyg. Mrk. (Rektörlüğe Bağlı Birim)</v>
      </c>
      <c r="B487" t="s">
        <v>2297</v>
      </c>
      <c r="C487" t="s">
        <v>632</v>
      </c>
      <c r="D487" t="s">
        <v>1991</v>
      </c>
      <c r="E487" t="s">
        <v>131</v>
      </c>
      <c r="F487">
        <v>0</v>
      </c>
      <c r="G487">
        <v>0</v>
      </c>
      <c r="H487">
        <v>2556694</v>
      </c>
    </row>
    <row r="488" spans="1:8" x14ac:dyDescent="0.25">
      <c r="A488" t="str">
        <f>COUNTIF($E$2:E488,E488)&amp;E488</f>
        <v>5ÖGEM-Öğrenme ve Öğretmeyi Geliştime Uygulama ve Araştırma Merkezi</v>
      </c>
      <c r="B488" t="s">
        <v>2422</v>
      </c>
      <c r="C488" t="s">
        <v>633</v>
      </c>
      <c r="D488" t="s">
        <v>1991</v>
      </c>
      <c r="E488" t="s">
        <v>111</v>
      </c>
      <c r="F488">
        <v>0</v>
      </c>
      <c r="G488">
        <v>0</v>
      </c>
      <c r="H488">
        <v>2556751</v>
      </c>
    </row>
    <row r="489" spans="1:8" x14ac:dyDescent="0.25">
      <c r="A489" t="str">
        <f>COUNTIF($E$2:E489,E489)&amp;E489</f>
        <v>10AYNA Klinik Psikoloji Destek Ünitesi</v>
      </c>
      <c r="B489" t="s">
        <v>2423</v>
      </c>
      <c r="C489" t="s">
        <v>634</v>
      </c>
      <c r="D489" t="s">
        <v>1991</v>
      </c>
      <c r="E489" t="s">
        <v>21</v>
      </c>
      <c r="F489">
        <v>0</v>
      </c>
      <c r="G489">
        <v>0</v>
      </c>
      <c r="H489">
        <v>2556769</v>
      </c>
    </row>
    <row r="490" spans="1:8" x14ac:dyDescent="0.25">
      <c r="A490" t="str">
        <f>COUNTIF($E$2:E490,E490)&amp;E490</f>
        <v>11AYNA Klinik Psikoloji Destek Ünitesi</v>
      </c>
      <c r="B490" t="s">
        <v>1997</v>
      </c>
      <c r="C490" t="s">
        <v>635</v>
      </c>
      <c r="D490" t="s">
        <v>1991</v>
      </c>
      <c r="E490" t="s">
        <v>21</v>
      </c>
      <c r="F490">
        <v>0</v>
      </c>
      <c r="G490">
        <v>0</v>
      </c>
      <c r="H490">
        <v>2556850</v>
      </c>
    </row>
    <row r="491" spans="1:8" x14ac:dyDescent="0.25">
      <c r="A491" t="str">
        <f>COUNTIF($E$2:E491,E491)&amp;E491</f>
        <v>9Evrak ve Arşiv Müdürlüğü</v>
      </c>
      <c r="B491" t="s">
        <v>2424</v>
      </c>
      <c r="C491" t="s">
        <v>636</v>
      </c>
      <c r="D491" t="s">
        <v>1992</v>
      </c>
      <c r="E491" t="s">
        <v>30</v>
      </c>
      <c r="F491">
        <v>0</v>
      </c>
      <c r="G491">
        <v>0</v>
      </c>
      <c r="H491">
        <v>2556892</v>
      </c>
    </row>
    <row r="492" spans="1:8" x14ac:dyDescent="0.25">
      <c r="A492" t="str">
        <f>COUNTIF($E$2:E492,E492)&amp;E492</f>
        <v>14Engelsiz ODTÜ Birimi</v>
      </c>
      <c r="B492" t="s">
        <v>2425</v>
      </c>
      <c r="C492" t="s">
        <v>637</v>
      </c>
      <c r="D492" t="s">
        <v>1991</v>
      </c>
      <c r="E492" t="s">
        <v>29</v>
      </c>
      <c r="F492">
        <v>0</v>
      </c>
      <c r="G492">
        <v>0</v>
      </c>
      <c r="H492">
        <v>2556926</v>
      </c>
    </row>
    <row r="493" spans="1:8" x14ac:dyDescent="0.25">
      <c r="A493" t="str">
        <f>COUNTIF($E$2:E493,E493)&amp;E493</f>
        <v>15Engelsiz ODTÜ Birimi</v>
      </c>
      <c r="B493" t="s">
        <v>2426</v>
      </c>
      <c r="C493" t="s">
        <v>638</v>
      </c>
      <c r="D493" t="s">
        <v>1991</v>
      </c>
      <c r="E493" t="s">
        <v>29</v>
      </c>
      <c r="F493">
        <v>0</v>
      </c>
      <c r="G493">
        <v>0</v>
      </c>
      <c r="H493">
        <v>2556959</v>
      </c>
    </row>
    <row r="494" spans="1:8" x14ac:dyDescent="0.25">
      <c r="A494" t="str">
        <f>COUNTIF($E$2:E494,E494)&amp;E494</f>
        <v>8Teknokent Proje Yönetim ve Danışmanlık Ofisi / TEKNOKENT Teknoloji Transfer Ofisi</v>
      </c>
      <c r="B494" t="s">
        <v>2427</v>
      </c>
      <c r="C494" t="s">
        <v>639</v>
      </c>
      <c r="D494" t="s">
        <v>1991</v>
      </c>
      <c r="E494" t="s">
        <v>51</v>
      </c>
      <c r="F494">
        <v>0</v>
      </c>
      <c r="G494">
        <v>0</v>
      </c>
      <c r="H494">
        <v>2557007</v>
      </c>
    </row>
    <row r="495" spans="1:8" x14ac:dyDescent="0.25">
      <c r="A495" t="str">
        <f>COUNTIF($E$2:E495,E495)&amp;E495</f>
        <v>1Genel Sekreterlik</v>
      </c>
      <c r="B495" t="s">
        <v>2044</v>
      </c>
      <c r="C495" t="s">
        <v>640</v>
      </c>
      <c r="D495" t="s">
        <v>1992</v>
      </c>
      <c r="E495" t="s">
        <v>32</v>
      </c>
      <c r="F495">
        <v>0</v>
      </c>
      <c r="G495">
        <v>0</v>
      </c>
      <c r="H495">
        <v>2557015</v>
      </c>
    </row>
    <row r="496" spans="1:8" x14ac:dyDescent="0.25">
      <c r="A496" t="str">
        <f>COUNTIF($E$2:E496,E496)&amp;E496</f>
        <v>2Grafik Tasarım Birimi (Rektörlüğe Bağlı Birim)</v>
      </c>
      <c r="B496" t="s">
        <v>2428</v>
      </c>
      <c r="C496" t="s">
        <v>641</v>
      </c>
      <c r="D496" t="s">
        <v>1991</v>
      </c>
      <c r="E496" t="s">
        <v>124</v>
      </c>
      <c r="F496">
        <v>0</v>
      </c>
      <c r="G496">
        <v>0</v>
      </c>
      <c r="H496">
        <v>2557031</v>
      </c>
    </row>
    <row r="497" spans="1:8" x14ac:dyDescent="0.25">
      <c r="A497" t="str">
        <f>COUNTIF($E$2:E497,E497)&amp;E497</f>
        <v>1Halkla İlişkiler Müdürlüğü (Rektörlüğe Bağlı Birim)</v>
      </c>
      <c r="B497" t="s">
        <v>2429</v>
      </c>
      <c r="C497" t="s">
        <v>642</v>
      </c>
      <c r="D497" t="s">
        <v>1992</v>
      </c>
      <c r="E497" t="s">
        <v>137</v>
      </c>
      <c r="F497">
        <v>0</v>
      </c>
      <c r="G497">
        <v>0</v>
      </c>
      <c r="H497">
        <v>2557106</v>
      </c>
    </row>
    <row r="498" spans="1:8" x14ac:dyDescent="0.25">
      <c r="A498" t="str">
        <f>COUNTIF($E$2:E498,E498)&amp;E498</f>
        <v>2Halkla İlişkiler Müdürlüğü (Rektörlüğe Bağlı Birim)</v>
      </c>
      <c r="B498" t="s">
        <v>2430</v>
      </c>
      <c r="C498" t="s">
        <v>643</v>
      </c>
      <c r="D498" t="s">
        <v>1992</v>
      </c>
      <c r="E498" t="s">
        <v>137</v>
      </c>
      <c r="F498">
        <v>0</v>
      </c>
      <c r="G498">
        <v>0</v>
      </c>
      <c r="H498">
        <v>2557130</v>
      </c>
    </row>
    <row r="499" spans="1:8" x14ac:dyDescent="0.25">
      <c r="A499" t="str">
        <f>COUNTIF($E$2:E499,E499)&amp;E499</f>
        <v>16Sağlık Kültür ve Spor Daire Başkanlığı</v>
      </c>
      <c r="B499" t="s">
        <v>2431</v>
      </c>
      <c r="C499" t="s">
        <v>644</v>
      </c>
      <c r="D499" t="s">
        <v>1992</v>
      </c>
      <c r="E499" t="s">
        <v>45</v>
      </c>
      <c r="F499">
        <v>0</v>
      </c>
      <c r="G499">
        <v>0</v>
      </c>
      <c r="H499">
        <v>2557189</v>
      </c>
    </row>
    <row r="500" spans="1:8" x14ac:dyDescent="0.25">
      <c r="A500" t="str">
        <f>COUNTIF($E$2:E500,E500)&amp;E500</f>
        <v>3SEM - Sürekli Eğitim Merkezi</v>
      </c>
      <c r="B500" t="s">
        <v>2432</v>
      </c>
      <c r="C500" t="s">
        <v>645</v>
      </c>
      <c r="D500" t="s">
        <v>1992</v>
      </c>
      <c r="E500" t="s">
        <v>46</v>
      </c>
      <c r="F500">
        <v>0</v>
      </c>
      <c r="G500">
        <v>0</v>
      </c>
      <c r="H500">
        <v>2557460</v>
      </c>
    </row>
    <row r="501" spans="1:8" x14ac:dyDescent="0.25">
      <c r="A501" t="str">
        <f>COUNTIF($E$2:E501,E501)&amp;E501</f>
        <v xml:space="preserve">48Eğitim Fakültesi </v>
      </c>
      <c r="B501" t="s">
        <v>2433</v>
      </c>
      <c r="C501" t="s">
        <v>646</v>
      </c>
      <c r="D501" t="s">
        <v>1991</v>
      </c>
      <c r="E501" t="s">
        <v>120</v>
      </c>
      <c r="F501">
        <v>0</v>
      </c>
      <c r="G501">
        <v>0</v>
      </c>
      <c r="H501">
        <v>2557577</v>
      </c>
    </row>
    <row r="502" spans="1:8" x14ac:dyDescent="0.25">
      <c r="A502" t="str">
        <f>COUNTIF($E$2:E502,E502)&amp;E502</f>
        <v xml:space="preserve">49Eğitim Fakültesi </v>
      </c>
      <c r="B502" t="s">
        <v>2056</v>
      </c>
      <c r="C502" t="s">
        <v>647</v>
      </c>
      <c r="D502" t="s">
        <v>1991</v>
      </c>
      <c r="E502" t="s">
        <v>120</v>
      </c>
      <c r="F502">
        <v>0</v>
      </c>
      <c r="G502">
        <v>0</v>
      </c>
      <c r="H502">
        <v>2557601</v>
      </c>
    </row>
    <row r="503" spans="1:8" x14ac:dyDescent="0.25">
      <c r="A503" t="str">
        <f>COUNTIF($E$2:E503,E503)&amp;E503</f>
        <v>3Halkla İlişkiler Müdürlüğü (Rektörlüğe Bağlı Birim)</v>
      </c>
      <c r="B503" t="s">
        <v>2258</v>
      </c>
      <c r="C503" t="s">
        <v>648</v>
      </c>
      <c r="D503" t="s">
        <v>1992</v>
      </c>
      <c r="E503" t="s">
        <v>137</v>
      </c>
      <c r="F503">
        <v>0</v>
      </c>
      <c r="G503">
        <v>0</v>
      </c>
      <c r="H503">
        <v>2557684</v>
      </c>
    </row>
    <row r="504" spans="1:8" x14ac:dyDescent="0.25">
      <c r="A504" t="str">
        <f>COUNTIF($E$2:E504,E504)&amp;E504</f>
        <v xml:space="preserve">50Eğitim Fakültesi </v>
      </c>
      <c r="B504" t="s">
        <v>2046</v>
      </c>
      <c r="C504" t="s">
        <v>649</v>
      </c>
      <c r="D504" t="s">
        <v>1991</v>
      </c>
      <c r="E504" t="s">
        <v>120</v>
      </c>
      <c r="F504">
        <v>0</v>
      </c>
      <c r="G504">
        <v>0</v>
      </c>
      <c r="H504">
        <v>2557726</v>
      </c>
    </row>
    <row r="505" spans="1:8" x14ac:dyDescent="0.25">
      <c r="A505" t="str">
        <f>COUNTIF($E$2:E505,E505)&amp;E505</f>
        <v xml:space="preserve">51Eğitim Fakültesi </v>
      </c>
      <c r="B505" t="s">
        <v>2434</v>
      </c>
      <c r="C505" t="s">
        <v>650</v>
      </c>
      <c r="D505" t="s">
        <v>1991</v>
      </c>
      <c r="E505" t="s">
        <v>120</v>
      </c>
      <c r="F505">
        <v>0</v>
      </c>
      <c r="G505">
        <v>0</v>
      </c>
      <c r="H505">
        <v>2557759</v>
      </c>
    </row>
    <row r="506" spans="1:8" x14ac:dyDescent="0.25">
      <c r="A506" t="str">
        <f>COUNTIF($E$2:E506,E506)&amp;E506</f>
        <v>4Halkla İlişkiler Müdürlüğü (Rektörlüğe Bağlı Birim)</v>
      </c>
      <c r="B506" t="s">
        <v>2435</v>
      </c>
      <c r="C506" t="s">
        <v>651</v>
      </c>
      <c r="D506" t="s">
        <v>1992</v>
      </c>
      <c r="E506" t="s">
        <v>137</v>
      </c>
      <c r="F506">
        <v>0</v>
      </c>
      <c r="G506">
        <v>0</v>
      </c>
      <c r="H506">
        <v>2557775</v>
      </c>
    </row>
    <row r="507" spans="1:8" x14ac:dyDescent="0.25">
      <c r="A507" t="str">
        <f>COUNTIF($E$2:E507,E507)&amp;E507</f>
        <v>5Halkla İlişkiler Müdürlüğü (Rektörlüğe Bağlı Birim)</v>
      </c>
      <c r="B507" t="s">
        <v>2436</v>
      </c>
      <c r="C507" t="s">
        <v>652</v>
      </c>
      <c r="D507" t="s">
        <v>1992</v>
      </c>
      <c r="E507" t="s">
        <v>137</v>
      </c>
      <c r="F507">
        <v>0</v>
      </c>
      <c r="G507">
        <v>0</v>
      </c>
      <c r="H507">
        <v>2557908</v>
      </c>
    </row>
    <row r="508" spans="1:8" x14ac:dyDescent="0.25">
      <c r="A508" t="str">
        <f>COUNTIF($E$2:E508,E508)&amp;E508</f>
        <v xml:space="preserve">52Eğitim Fakültesi </v>
      </c>
      <c r="B508" t="s">
        <v>2437</v>
      </c>
      <c r="C508" t="s">
        <v>653</v>
      </c>
      <c r="D508" t="s">
        <v>1991</v>
      </c>
      <c r="E508" t="s">
        <v>120</v>
      </c>
      <c r="F508">
        <v>0</v>
      </c>
      <c r="G508">
        <v>0</v>
      </c>
      <c r="H508">
        <v>2558013</v>
      </c>
    </row>
    <row r="509" spans="1:8" x14ac:dyDescent="0.25">
      <c r="A509" t="str">
        <f>COUNTIF($E$2:E509,E509)&amp;E509</f>
        <v>1Hukuk Müşavirliği</v>
      </c>
      <c r="B509" t="s">
        <v>2438</v>
      </c>
      <c r="C509" t="s">
        <v>654</v>
      </c>
      <c r="D509" t="s">
        <v>1992</v>
      </c>
      <c r="E509" t="s">
        <v>33</v>
      </c>
      <c r="F509">
        <v>0</v>
      </c>
      <c r="G509">
        <v>0</v>
      </c>
      <c r="H509">
        <v>2558039</v>
      </c>
    </row>
    <row r="510" spans="1:8" x14ac:dyDescent="0.25">
      <c r="A510" t="str">
        <f>COUNTIF($E$2:E510,E510)&amp;E510</f>
        <v>4Biyomalzeme ve Doku Mühendisliği Uygulama ve Araştırma Mrk.(Biyomaten)</v>
      </c>
      <c r="B510" t="s">
        <v>2260</v>
      </c>
      <c r="C510" t="s">
        <v>655</v>
      </c>
      <c r="D510" t="s">
        <v>1991</v>
      </c>
      <c r="E510" t="s">
        <v>121</v>
      </c>
      <c r="F510">
        <v>0</v>
      </c>
      <c r="G510">
        <v>0</v>
      </c>
      <c r="H510">
        <v>2558062</v>
      </c>
    </row>
    <row r="511" spans="1:8" x14ac:dyDescent="0.25">
      <c r="A511" t="str">
        <f>COUNTIF($E$2:E511,E511)&amp;E511</f>
        <v>2Hukuk Müşavirliği</v>
      </c>
      <c r="B511" t="s">
        <v>2439</v>
      </c>
      <c r="C511" t="s">
        <v>656</v>
      </c>
      <c r="D511" t="s">
        <v>1992</v>
      </c>
      <c r="E511" t="s">
        <v>33</v>
      </c>
      <c r="F511">
        <v>0</v>
      </c>
      <c r="G511">
        <v>0</v>
      </c>
      <c r="H511">
        <v>2558070</v>
      </c>
    </row>
    <row r="512" spans="1:8" x14ac:dyDescent="0.25">
      <c r="A512" t="str">
        <f>COUNTIF($E$2:E512,E512)&amp;E512</f>
        <v>3Grafik Tasarım Birimi (Rektörlüğe Bağlı Birim)</v>
      </c>
      <c r="B512" t="s">
        <v>2440</v>
      </c>
      <c r="C512" t="s">
        <v>657</v>
      </c>
      <c r="D512" t="s">
        <v>1991</v>
      </c>
      <c r="E512" t="s">
        <v>124</v>
      </c>
      <c r="F512">
        <v>0</v>
      </c>
      <c r="G512">
        <v>0</v>
      </c>
      <c r="H512">
        <v>2558245</v>
      </c>
    </row>
    <row r="513" spans="1:8" x14ac:dyDescent="0.25">
      <c r="A513" t="str">
        <f>COUNTIF($E$2:E513,E513)&amp;E513</f>
        <v>4Grafik Tasarım Birimi (Rektörlüğe Bağlı Birim)</v>
      </c>
      <c r="B513" t="s">
        <v>2441</v>
      </c>
      <c r="C513" t="s">
        <v>658</v>
      </c>
      <c r="D513" t="s">
        <v>1991</v>
      </c>
      <c r="E513" t="s">
        <v>124</v>
      </c>
      <c r="F513">
        <v>0</v>
      </c>
      <c r="G513">
        <v>0</v>
      </c>
      <c r="H513">
        <v>2558278</v>
      </c>
    </row>
    <row r="514" spans="1:8" x14ac:dyDescent="0.25">
      <c r="A514" t="str">
        <f>COUNTIF($E$2:E514,E514)&amp;E514</f>
        <v>3Hukuk Müşavirliği</v>
      </c>
      <c r="B514" t="s">
        <v>2442</v>
      </c>
      <c r="C514" t="s">
        <v>659</v>
      </c>
      <c r="D514" t="s">
        <v>1992</v>
      </c>
      <c r="E514" t="s">
        <v>33</v>
      </c>
      <c r="F514">
        <v>0</v>
      </c>
      <c r="G514">
        <v>0</v>
      </c>
      <c r="H514">
        <v>2558336</v>
      </c>
    </row>
    <row r="515" spans="1:8" x14ac:dyDescent="0.25">
      <c r="A515" t="str">
        <f>COUNTIF($E$2:E515,E515)&amp;E515</f>
        <v>5Grafik Tasarım Birimi (Rektörlüğe Bağlı Birim)</v>
      </c>
      <c r="B515" t="s">
        <v>2443</v>
      </c>
      <c r="C515" t="s">
        <v>660</v>
      </c>
      <c r="D515" t="s">
        <v>1991</v>
      </c>
      <c r="E515" t="s">
        <v>124</v>
      </c>
      <c r="F515">
        <v>0</v>
      </c>
      <c r="G515">
        <v>0</v>
      </c>
      <c r="H515">
        <v>2558351</v>
      </c>
    </row>
    <row r="516" spans="1:8" x14ac:dyDescent="0.25">
      <c r="A516" t="str">
        <f>COUNTIF($E$2:E516,E516)&amp;E516</f>
        <v>1İç Hizmetler Müdürlüğü</v>
      </c>
      <c r="B516" t="s">
        <v>2046</v>
      </c>
      <c r="C516" t="s">
        <v>661</v>
      </c>
      <c r="D516" t="s">
        <v>1992</v>
      </c>
      <c r="E516" t="s">
        <v>34</v>
      </c>
      <c r="F516">
        <v>0</v>
      </c>
      <c r="G516">
        <v>0</v>
      </c>
      <c r="H516">
        <v>2558427</v>
      </c>
    </row>
    <row r="517" spans="1:8" x14ac:dyDescent="0.25">
      <c r="A517" t="str">
        <f>COUNTIF($E$2:E517,E517)&amp;E517</f>
        <v>2İç Hizmetler Müdürlüğü</v>
      </c>
      <c r="B517" t="s">
        <v>2415</v>
      </c>
      <c r="C517" t="s">
        <v>662</v>
      </c>
      <c r="D517" t="s">
        <v>1992</v>
      </c>
      <c r="E517" t="s">
        <v>34</v>
      </c>
      <c r="F517">
        <v>0</v>
      </c>
      <c r="G517">
        <v>0</v>
      </c>
      <c r="H517">
        <v>2558468</v>
      </c>
    </row>
    <row r="518" spans="1:8" x14ac:dyDescent="0.25">
      <c r="A518" t="str">
        <f>COUNTIF($E$2:E518,E518)&amp;E518</f>
        <v>3İç Hizmetler Müdürlüğü</v>
      </c>
      <c r="B518" t="s">
        <v>2065</v>
      </c>
      <c r="C518" t="s">
        <v>663</v>
      </c>
      <c r="D518" t="s">
        <v>1992</v>
      </c>
      <c r="E518" t="s">
        <v>34</v>
      </c>
      <c r="F518">
        <v>0</v>
      </c>
      <c r="G518">
        <v>0</v>
      </c>
      <c r="H518">
        <v>2558534</v>
      </c>
    </row>
    <row r="519" spans="1:8" x14ac:dyDescent="0.25">
      <c r="A519" t="str">
        <f>COUNTIF($E$2:E519,E519)&amp;E519</f>
        <v xml:space="preserve">29Bilgi İşlem Daire Başkanlığı </v>
      </c>
      <c r="B519" t="s">
        <v>2444</v>
      </c>
      <c r="C519" t="s">
        <v>664</v>
      </c>
      <c r="D519" t="s">
        <v>1992</v>
      </c>
      <c r="E519" t="s">
        <v>22</v>
      </c>
      <c r="F519">
        <v>0</v>
      </c>
      <c r="G519">
        <v>0</v>
      </c>
      <c r="H519">
        <v>2558625</v>
      </c>
    </row>
    <row r="520" spans="1:8" x14ac:dyDescent="0.25">
      <c r="A520" t="str">
        <f>COUNTIF($E$2:E520,E520)&amp;E520</f>
        <v>1Global Etkileşim ve Basın Ofisi (eski ismi Basın Bürosu (Rektörlüğe Bağlı Birim))</v>
      </c>
      <c r="B520" t="s">
        <v>2445</v>
      </c>
      <c r="C520" t="s">
        <v>665</v>
      </c>
      <c r="D520" t="s">
        <v>1991</v>
      </c>
      <c r="E520" t="s">
        <v>138</v>
      </c>
      <c r="F520">
        <v>0</v>
      </c>
      <c r="G520">
        <v>0</v>
      </c>
      <c r="H520">
        <v>2558674</v>
      </c>
    </row>
    <row r="521" spans="1:8" x14ac:dyDescent="0.25">
      <c r="A521" t="str">
        <f>COUNTIF($E$2:E521,E521)&amp;E521</f>
        <v>7İktisadi ve İdari Bilimler Fakültesi</v>
      </c>
      <c r="B521" t="s">
        <v>2372</v>
      </c>
      <c r="C521" t="s">
        <v>666</v>
      </c>
      <c r="D521" t="s">
        <v>1991</v>
      </c>
      <c r="E521" t="s">
        <v>35</v>
      </c>
      <c r="F521">
        <v>0</v>
      </c>
      <c r="G521">
        <v>0</v>
      </c>
      <c r="H521">
        <v>2558690</v>
      </c>
    </row>
    <row r="522" spans="1:8" x14ac:dyDescent="0.25">
      <c r="A522" t="str">
        <f>COUNTIF($E$2:E522,E522)&amp;E522</f>
        <v>8İktisadi ve İdari Bilimler Fakültesi</v>
      </c>
      <c r="B522" t="s">
        <v>2446</v>
      </c>
      <c r="C522" t="s">
        <v>667</v>
      </c>
      <c r="D522" t="s">
        <v>1991</v>
      </c>
      <c r="E522" t="s">
        <v>35</v>
      </c>
      <c r="F522">
        <v>0</v>
      </c>
      <c r="G522">
        <v>0</v>
      </c>
      <c r="H522">
        <v>2558716</v>
      </c>
    </row>
    <row r="523" spans="1:8" x14ac:dyDescent="0.25">
      <c r="A523" t="str">
        <f>COUNTIF($E$2:E523,E523)&amp;E523</f>
        <v>9İktisadi ve İdari Bilimler Fakültesi</v>
      </c>
      <c r="B523" t="s">
        <v>2447</v>
      </c>
      <c r="C523" t="s">
        <v>668</v>
      </c>
      <c r="D523" t="s">
        <v>1991</v>
      </c>
      <c r="E523" t="s">
        <v>35</v>
      </c>
      <c r="F523">
        <v>0</v>
      </c>
      <c r="G523">
        <v>0</v>
      </c>
      <c r="H523">
        <v>2558898</v>
      </c>
    </row>
    <row r="524" spans="1:8" x14ac:dyDescent="0.25">
      <c r="A524" t="str">
        <f>COUNTIF($E$2:E524,E524)&amp;E524</f>
        <v>10İktisadi ve İdari Bilimler Fakültesi</v>
      </c>
      <c r="B524" t="s">
        <v>2448</v>
      </c>
      <c r="C524" t="s">
        <v>669</v>
      </c>
      <c r="D524" t="s">
        <v>1991</v>
      </c>
      <c r="E524" t="s">
        <v>35</v>
      </c>
      <c r="F524">
        <v>0</v>
      </c>
      <c r="G524">
        <v>0</v>
      </c>
      <c r="H524">
        <v>2558906</v>
      </c>
    </row>
    <row r="525" spans="1:8" x14ac:dyDescent="0.25">
      <c r="A525" t="str">
        <f>COUNTIF($E$2:E525,E525)&amp;E525</f>
        <v>11İktisadi ve İdari Bilimler Fakültesi</v>
      </c>
      <c r="B525" t="s">
        <v>2449</v>
      </c>
      <c r="C525" t="s">
        <v>670</v>
      </c>
      <c r="D525" t="s">
        <v>1991</v>
      </c>
      <c r="E525" t="s">
        <v>35</v>
      </c>
      <c r="F525">
        <v>0</v>
      </c>
      <c r="G525">
        <v>0</v>
      </c>
      <c r="H525">
        <v>2558922</v>
      </c>
    </row>
    <row r="526" spans="1:8" x14ac:dyDescent="0.25">
      <c r="A526" t="str">
        <f>COUNTIF($E$2:E526,E526)&amp;E526</f>
        <v>5Biyomalzeme ve Doku Mühendisliği Uygulama ve Araştırma Mrk.(Biyomaten)</v>
      </c>
      <c r="B526" t="s">
        <v>2450</v>
      </c>
      <c r="C526" t="s">
        <v>671</v>
      </c>
      <c r="D526" t="s">
        <v>1991</v>
      </c>
      <c r="E526" t="s">
        <v>121</v>
      </c>
      <c r="F526">
        <v>0</v>
      </c>
      <c r="G526">
        <v>0</v>
      </c>
      <c r="H526">
        <v>2559078</v>
      </c>
    </row>
    <row r="527" spans="1:8" x14ac:dyDescent="0.25">
      <c r="A527" t="str">
        <f>COUNTIF($E$2:E527,E527)&amp;E527</f>
        <v>12İktisadi ve İdari Bilimler Fakültesi</v>
      </c>
      <c r="B527" t="s">
        <v>2451</v>
      </c>
      <c r="C527" t="s">
        <v>672</v>
      </c>
      <c r="D527" t="s">
        <v>1991</v>
      </c>
      <c r="E527" t="s">
        <v>35</v>
      </c>
      <c r="F527">
        <v>0</v>
      </c>
      <c r="G527">
        <v>0</v>
      </c>
      <c r="H527">
        <v>2559110</v>
      </c>
    </row>
    <row r="528" spans="1:8" x14ac:dyDescent="0.25">
      <c r="A528" t="str">
        <f>COUNTIF($E$2:E528,E528)&amp;E528</f>
        <v>13İktisadi ve İdari Bilimler Fakültesi</v>
      </c>
      <c r="B528" t="s">
        <v>2452</v>
      </c>
      <c r="C528" t="s">
        <v>673</v>
      </c>
      <c r="D528" t="s">
        <v>1991</v>
      </c>
      <c r="E528" t="s">
        <v>35</v>
      </c>
      <c r="F528">
        <v>0</v>
      </c>
      <c r="G528">
        <v>0</v>
      </c>
      <c r="H528">
        <v>2559185</v>
      </c>
    </row>
    <row r="529" spans="1:8" x14ac:dyDescent="0.25">
      <c r="A529" t="str">
        <f>COUNTIF($E$2:E529,E529)&amp;E529</f>
        <v>4İç Hizmetler Müdürlüğü</v>
      </c>
      <c r="B529" t="s">
        <v>2453</v>
      </c>
      <c r="C529" t="s">
        <v>674</v>
      </c>
      <c r="D529" t="s">
        <v>1992</v>
      </c>
      <c r="E529" t="s">
        <v>34</v>
      </c>
      <c r="F529">
        <v>0</v>
      </c>
      <c r="G529">
        <v>0</v>
      </c>
      <c r="H529">
        <v>2559250</v>
      </c>
    </row>
    <row r="530" spans="1:8" x14ac:dyDescent="0.25">
      <c r="A530" t="str">
        <f>COUNTIF($E$2:E530,E530)&amp;E530</f>
        <v>5İç Hizmetler Müdürlüğü</v>
      </c>
      <c r="B530" t="s">
        <v>2454</v>
      </c>
      <c r="C530" t="s">
        <v>675</v>
      </c>
      <c r="D530" t="s">
        <v>1992</v>
      </c>
      <c r="E530" t="s">
        <v>34</v>
      </c>
      <c r="F530">
        <v>0</v>
      </c>
      <c r="G530">
        <v>0</v>
      </c>
      <c r="H530">
        <v>2559474</v>
      </c>
    </row>
    <row r="531" spans="1:8" x14ac:dyDescent="0.25">
      <c r="A531" t="str">
        <f>COUNTIF($E$2:E531,E531)&amp;E531</f>
        <v>75Fen-Edebiyat Fakültesi</v>
      </c>
      <c r="B531" t="s">
        <v>2455</v>
      </c>
      <c r="C531" t="s">
        <v>676</v>
      </c>
      <c r="D531" t="s">
        <v>1991</v>
      </c>
      <c r="E531" t="s">
        <v>31</v>
      </c>
      <c r="F531">
        <v>0</v>
      </c>
      <c r="G531">
        <v>0</v>
      </c>
      <c r="H531">
        <v>2559672</v>
      </c>
    </row>
    <row r="532" spans="1:8" x14ac:dyDescent="0.25">
      <c r="A532" t="str">
        <f>COUNTIF($E$2:E532,E532)&amp;E532</f>
        <v>76Fen-Edebiyat Fakültesi</v>
      </c>
      <c r="B532" t="s">
        <v>2456</v>
      </c>
      <c r="C532" t="s">
        <v>677</v>
      </c>
      <c r="D532" t="s">
        <v>1991</v>
      </c>
      <c r="E532" t="s">
        <v>31</v>
      </c>
      <c r="F532">
        <v>0</v>
      </c>
      <c r="G532">
        <v>0</v>
      </c>
      <c r="H532">
        <v>2559763</v>
      </c>
    </row>
    <row r="533" spans="1:8" x14ac:dyDescent="0.25">
      <c r="A533" t="str">
        <f>COUNTIF($E$2:E533,E533)&amp;E533</f>
        <v>77Fen-Edebiyat Fakültesi</v>
      </c>
      <c r="B533" t="s">
        <v>2432</v>
      </c>
      <c r="C533" t="s">
        <v>678</v>
      </c>
      <c r="D533" t="s">
        <v>1991</v>
      </c>
      <c r="E533" t="s">
        <v>31</v>
      </c>
      <c r="F533">
        <v>0</v>
      </c>
      <c r="G533">
        <v>0</v>
      </c>
      <c r="H533">
        <v>2559805</v>
      </c>
    </row>
    <row r="534" spans="1:8" x14ac:dyDescent="0.25">
      <c r="A534" t="str">
        <f>COUNTIF($E$2:E534,E534)&amp;E534</f>
        <v>6İç Hizmetler Müdürlüğü</v>
      </c>
      <c r="B534" t="s">
        <v>2457</v>
      </c>
      <c r="C534" t="s">
        <v>679</v>
      </c>
      <c r="D534" t="s">
        <v>1992</v>
      </c>
      <c r="E534" t="s">
        <v>34</v>
      </c>
      <c r="F534">
        <v>0</v>
      </c>
      <c r="G534">
        <v>0</v>
      </c>
      <c r="H534">
        <v>2559839</v>
      </c>
    </row>
    <row r="535" spans="1:8" x14ac:dyDescent="0.25">
      <c r="A535" t="str">
        <f>COUNTIF($E$2:E535,E535)&amp;E535</f>
        <v>7İç Hizmetler Müdürlüğü</v>
      </c>
      <c r="B535" t="s">
        <v>2458</v>
      </c>
      <c r="C535" t="s">
        <v>680</v>
      </c>
      <c r="D535" t="s">
        <v>1992</v>
      </c>
      <c r="E535" t="s">
        <v>34</v>
      </c>
      <c r="F535">
        <v>0</v>
      </c>
      <c r="G535">
        <v>0</v>
      </c>
      <c r="H535">
        <v>2559920</v>
      </c>
    </row>
    <row r="536" spans="1:8" x14ac:dyDescent="0.25">
      <c r="A536" t="str">
        <f>COUNTIF($E$2:E536,E536)&amp;E536</f>
        <v>78Fen-Edebiyat Fakültesi</v>
      </c>
      <c r="B536" t="s">
        <v>2459</v>
      </c>
      <c r="C536" t="s">
        <v>681</v>
      </c>
      <c r="D536" t="s">
        <v>1991</v>
      </c>
      <c r="E536" t="s">
        <v>31</v>
      </c>
      <c r="F536">
        <v>0</v>
      </c>
      <c r="G536">
        <v>0</v>
      </c>
      <c r="H536">
        <v>2560035</v>
      </c>
    </row>
    <row r="537" spans="1:8" x14ac:dyDescent="0.25">
      <c r="A537" t="str">
        <f>COUNTIF($E$2:E537,E537)&amp;E537</f>
        <v>8İç Hizmetler Müdürlüğü</v>
      </c>
      <c r="B537" t="s">
        <v>2460</v>
      </c>
      <c r="C537" t="s">
        <v>682</v>
      </c>
      <c r="D537" t="s">
        <v>1992</v>
      </c>
      <c r="E537" t="s">
        <v>34</v>
      </c>
      <c r="F537">
        <v>0</v>
      </c>
      <c r="G537">
        <v>0</v>
      </c>
      <c r="H537">
        <v>2560084</v>
      </c>
    </row>
    <row r="538" spans="1:8" x14ac:dyDescent="0.25">
      <c r="A538" t="str">
        <f>COUNTIF($E$2:E538,E538)&amp;E538</f>
        <v>79Fen-Edebiyat Fakültesi</v>
      </c>
      <c r="B538" t="s">
        <v>2461</v>
      </c>
      <c r="C538" t="s">
        <v>683</v>
      </c>
      <c r="D538" t="s">
        <v>1991</v>
      </c>
      <c r="E538" t="s">
        <v>31</v>
      </c>
      <c r="F538">
        <v>0</v>
      </c>
      <c r="G538">
        <v>0</v>
      </c>
      <c r="H538">
        <v>2560142</v>
      </c>
    </row>
    <row r="539" spans="1:8" x14ac:dyDescent="0.25">
      <c r="A539" t="str">
        <f>COUNTIF($E$2:E539,E539)&amp;E539</f>
        <v>3Toplum ve Bilim Araştırma ve Uygulama Merkezi (Rektörlüğe Bağlı Birim)</v>
      </c>
      <c r="B539" t="s">
        <v>2462</v>
      </c>
      <c r="C539" t="s">
        <v>684</v>
      </c>
      <c r="D539" t="s">
        <v>1991</v>
      </c>
      <c r="E539" t="s">
        <v>136</v>
      </c>
      <c r="F539">
        <v>0</v>
      </c>
      <c r="G539">
        <v>0</v>
      </c>
      <c r="H539">
        <v>2560175</v>
      </c>
    </row>
    <row r="540" spans="1:8" x14ac:dyDescent="0.25">
      <c r="A540" t="str">
        <f>COUNTIF($E$2:E540,E540)&amp;E540</f>
        <v>14İktisadi ve İdari Bilimler Fakültesi</v>
      </c>
      <c r="B540" t="s">
        <v>2463</v>
      </c>
      <c r="C540" t="s">
        <v>685</v>
      </c>
      <c r="D540" t="s">
        <v>1991</v>
      </c>
      <c r="E540" t="s">
        <v>35</v>
      </c>
      <c r="F540">
        <v>0</v>
      </c>
      <c r="G540">
        <v>0</v>
      </c>
      <c r="H540">
        <v>2560407</v>
      </c>
    </row>
    <row r="541" spans="1:8" x14ac:dyDescent="0.25">
      <c r="A541" t="str">
        <f>COUNTIF($E$2:E541,E541)&amp;E541</f>
        <v>15İktisadi ve İdari Bilimler Fakültesi</v>
      </c>
      <c r="B541" t="s">
        <v>2464</v>
      </c>
      <c r="C541" t="s">
        <v>686</v>
      </c>
      <c r="D541" t="s">
        <v>1991</v>
      </c>
      <c r="E541" t="s">
        <v>35</v>
      </c>
      <c r="F541">
        <v>0</v>
      </c>
      <c r="G541">
        <v>0</v>
      </c>
      <c r="H541">
        <v>2560597</v>
      </c>
    </row>
    <row r="542" spans="1:8" x14ac:dyDescent="0.25">
      <c r="A542" t="str">
        <f>COUNTIF($E$2:E542,E542)&amp;E542</f>
        <v>16İktisadi ve İdari Bilimler Fakültesi</v>
      </c>
      <c r="B542" t="s">
        <v>2448</v>
      </c>
      <c r="C542" t="s">
        <v>687</v>
      </c>
      <c r="D542" t="s">
        <v>1991</v>
      </c>
      <c r="E542" t="s">
        <v>35</v>
      </c>
      <c r="F542">
        <v>0</v>
      </c>
      <c r="G542">
        <v>0</v>
      </c>
      <c r="H542">
        <v>2560696</v>
      </c>
    </row>
    <row r="543" spans="1:8" x14ac:dyDescent="0.25">
      <c r="A543" t="str">
        <f>COUNTIF($E$2:E543,E543)&amp;E543</f>
        <v>3Uzaktan Eğitim Uygulmama ve Araştırma Merkezi</v>
      </c>
      <c r="B543" t="s">
        <v>2465</v>
      </c>
      <c r="C543" t="s">
        <v>688</v>
      </c>
      <c r="D543" t="s">
        <v>1991</v>
      </c>
      <c r="E543" t="s">
        <v>127</v>
      </c>
      <c r="F543">
        <v>0</v>
      </c>
      <c r="G543">
        <v>0</v>
      </c>
      <c r="H543">
        <v>2560712</v>
      </c>
    </row>
    <row r="544" spans="1:8" x14ac:dyDescent="0.25">
      <c r="A544" t="str">
        <f>COUNTIF($E$2:E544,E544)&amp;E544</f>
        <v>17İktisadi ve İdari Bilimler Fakültesi</v>
      </c>
      <c r="B544" t="s">
        <v>2266</v>
      </c>
      <c r="C544" t="s">
        <v>689</v>
      </c>
      <c r="D544" t="s">
        <v>1991</v>
      </c>
      <c r="E544" t="s">
        <v>35</v>
      </c>
      <c r="F544">
        <v>0</v>
      </c>
      <c r="G544">
        <v>0</v>
      </c>
      <c r="H544">
        <v>2560894</v>
      </c>
    </row>
    <row r="545" spans="1:8" x14ac:dyDescent="0.25">
      <c r="A545" t="str">
        <f>COUNTIF($E$2:E545,E545)&amp;E545</f>
        <v>4Uzaktan Eğitim Uygulmama ve Araştırma Merkezi</v>
      </c>
      <c r="B545" t="s">
        <v>2466</v>
      </c>
      <c r="C545" t="s">
        <v>690</v>
      </c>
      <c r="D545" t="s">
        <v>1991</v>
      </c>
      <c r="E545" t="s">
        <v>127</v>
      </c>
      <c r="F545">
        <v>0</v>
      </c>
      <c r="G545">
        <v>0</v>
      </c>
      <c r="H545">
        <v>2560951</v>
      </c>
    </row>
    <row r="546" spans="1:8" x14ac:dyDescent="0.25">
      <c r="A546" t="str">
        <f>COUNTIF($E$2:E546,E546)&amp;E546</f>
        <v>18İktisadi ve İdari Bilimler Fakültesi</v>
      </c>
      <c r="B546" t="s">
        <v>2467</v>
      </c>
      <c r="C546" t="s">
        <v>691</v>
      </c>
      <c r="D546" t="s">
        <v>1991</v>
      </c>
      <c r="E546" t="s">
        <v>35</v>
      </c>
      <c r="F546">
        <v>0</v>
      </c>
      <c r="G546">
        <v>0</v>
      </c>
      <c r="H546">
        <v>2560969</v>
      </c>
    </row>
    <row r="547" spans="1:8" x14ac:dyDescent="0.25">
      <c r="A547" t="str">
        <f>COUNTIF($E$2:E547,E547)&amp;E547</f>
        <v xml:space="preserve">1İdari ve Mali İşler Daire Başkanlığı </v>
      </c>
      <c r="B547" t="s">
        <v>2468</v>
      </c>
      <c r="C547" t="s">
        <v>692</v>
      </c>
      <c r="D547" t="s">
        <v>1992</v>
      </c>
      <c r="E547" t="s">
        <v>139</v>
      </c>
      <c r="F547">
        <v>0</v>
      </c>
      <c r="G547">
        <v>0</v>
      </c>
      <c r="H547">
        <v>2561124</v>
      </c>
    </row>
    <row r="548" spans="1:8" x14ac:dyDescent="0.25">
      <c r="A548" t="str">
        <f>COUNTIF($E$2:E548,E548)&amp;E548</f>
        <v>9Teknokent Proje Yönetim ve Danışmanlık Ofisi / TEKNOKENT Teknoloji Transfer Ofisi</v>
      </c>
      <c r="B548" t="s">
        <v>2244</v>
      </c>
      <c r="C548" t="s">
        <v>693</v>
      </c>
      <c r="D548" t="s">
        <v>1991</v>
      </c>
      <c r="E548" t="s">
        <v>51</v>
      </c>
      <c r="F548">
        <v>0</v>
      </c>
      <c r="G548">
        <v>0</v>
      </c>
      <c r="H548">
        <v>2561215</v>
      </c>
    </row>
    <row r="549" spans="1:8" x14ac:dyDescent="0.25">
      <c r="A549" t="str">
        <f>COUNTIF($E$2:E549,E549)&amp;E549</f>
        <v xml:space="preserve">2İdari ve Mali İşler Daire Başkanlığı </v>
      </c>
      <c r="B549" t="s">
        <v>2310</v>
      </c>
      <c r="C549" t="s">
        <v>694</v>
      </c>
      <c r="D549" t="s">
        <v>1992</v>
      </c>
      <c r="E549" t="s">
        <v>139</v>
      </c>
      <c r="F549">
        <v>0</v>
      </c>
      <c r="G549">
        <v>0</v>
      </c>
      <c r="H549">
        <v>2561298</v>
      </c>
    </row>
    <row r="550" spans="1:8" x14ac:dyDescent="0.25">
      <c r="A550" t="str">
        <f>COUNTIF($E$2:E550,E550)&amp;E550</f>
        <v xml:space="preserve">3İdari ve Mali İşler Daire Başkanlığı </v>
      </c>
      <c r="B550" t="s">
        <v>2469</v>
      </c>
      <c r="C550" t="s">
        <v>695</v>
      </c>
      <c r="D550" t="s">
        <v>1992</v>
      </c>
      <c r="E550" t="s">
        <v>139</v>
      </c>
      <c r="F550">
        <v>0</v>
      </c>
      <c r="G550">
        <v>0</v>
      </c>
      <c r="H550">
        <v>2561330</v>
      </c>
    </row>
    <row r="551" spans="1:8" x14ac:dyDescent="0.25">
      <c r="A551" t="str">
        <f>COUNTIF($E$2:E551,E551)&amp;E551</f>
        <v>80Fen-Edebiyat Fakültesi</v>
      </c>
      <c r="B551" t="s">
        <v>2470</v>
      </c>
      <c r="C551" t="s">
        <v>696</v>
      </c>
      <c r="D551" t="s">
        <v>1991</v>
      </c>
      <c r="E551" t="s">
        <v>31</v>
      </c>
      <c r="F551">
        <v>0</v>
      </c>
      <c r="G551">
        <v>0</v>
      </c>
      <c r="H551">
        <v>2561397</v>
      </c>
    </row>
    <row r="552" spans="1:8" x14ac:dyDescent="0.25">
      <c r="A552" t="str">
        <f>COUNTIF($E$2:E552,E552)&amp;E552</f>
        <v>1İş Sağlığı ve Güvenliği Birimi</v>
      </c>
      <c r="B552" t="s">
        <v>2471</v>
      </c>
      <c r="C552" t="s">
        <v>697</v>
      </c>
      <c r="D552" t="s">
        <v>1992</v>
      </c>
      <c r="E552" t="s">
        <v>140</v>
      </c>
      <c r="F552">
        <v>0</v>
      </c>
      <c r="G552">
        <v>0</v>
      </c>
      <c r="H552">
        <v>2561496</v>
      </c>
    </row>
    <row r="553" spans="1:8" x14ac:dyDescent="0.25">
      <c r="A553" t="str">
        <f>COUNTIF($E$2:E553,E553)&amp;E553</f>
        <v>81Fen-Edebiyat Fakültesi</v>
      </c>
      <c r="B553" t="s">
        <v>2472</v>
      </c>
      <c r="C553" t="s">
        <v>698</v>
      </c>
      <c r="D553" t="s">
        <v>1991</v>
      </c>
      <c r="E553" t="s">
        <v>31</v>
      </c>
      <c r="F553">
        <v>0</v>
      </c>
      <c r="G553">
        <v>0</v>
      </c>
      <c r="H553">
        <v>2561553</v>
      </c>
    </row>
    <row r="554" spans="1:8" x14ac:dyDescent="0.25">
      <c r="A554" t="str">
        <f>COUNTIF($E$2:E554,E554)&amp;E554</f>
        <v>19İktisadi ve İdari Bilimler Fakültesi</v>
      </c>
      <c r="B554" t="s">
        <v>2473</v>
      </c>
      <c r="C554" t="s">
        <v>699</v>
      </c>
      <c r="D554" t="s">
        <v>1991</v>
      </c>
      <c r="E554" t="s">
        <v>35</v>
      </c>
      <c r="F554">
        <v>0</v>
      </c>
      <c r="G554">
        <v>0</v>
      </c>
      <c r="H554">
        <v>2561645</v>
      </c>
    </row>
    <row r="555" spans="1:8" x14ac:dyDescent="0.25">
      <c r="A555" t="str">
        <f>COUNTIF($E$2:E555,E555)&amp;E555</f>
        <v>49Öğrenci Dekanlığı</v>
      </c>
      <c r="B555" t="s">
        <v>2474</v>
      </c>
      <c r="C555" t="s">
        <v>700</v>
      </c>
      <c r="D555" t="s">
        <v>1992</v>
      </c>
      <c r="E555" t="s">
        <v>117</v>
      </c>
      <c r="F555">
        <v>0</v>
      </c>
      <c r="G555">
        <v>0</v>
      </c>
      <c r="H555">
        <v>2561660</v>
      </c>
    </row>
    <row r="556" spans="1:8" x14ac:dyDescent="0.25">
      <c r="A556" t="str">
        <f>COUNTIF($E$2:E556,E556)&amp;E556</f>
        <v>2İş Sağlığı ve Güvenliği Birimi</v>
      </c>
      <c r="B556" t="s">
        <v>2475</v>
      </c>
      <c r="C556" t="s">
        <v>701</v>
      </c>
      <c r="D556" t="s">
        <v>1992</v>
      </c>
      <c r="E556" t="s">
        <v>140</v>
      </c>
      <c r="F556">
        <v>0</v>
      </c>
      <c r="G556">
        <v>0</v>
      </c>
      <c r="H556">
        <v>2561678</v>
      </c>
    </row>
    <row r="557" spans="1:8" x14ac:dyDescent="0.25">
      <c r="A557" t="str">
        <f>COUNTIF($E$2:E557,E557)&amp;E557</f>
        <v>20İktisadi ve İdari Bilimler Fakültesi</v>
      </c>
      <c r="B557" t="s">
        <v>2476</v>
      </c>
      <c r="C557" t="s">
        <v>702</v>
      </c>
      <c r="D557" t="s">
        <v>1991</v>
      </c>
      <c r="E557" t="s">
        <v>35</v>
      </c>
      <c r="F557">
        <v>0</v>
      </c>
      <c r="G557">
        <v>0</v>
      </c>
      <c r="H557">
        <v>2561769</v>
      </c>
    </row>
    <row r="558" spans="1:8" x14ac:dyDescent="0.25">
      <c r="A558" t="str">
        <f>COUNTIF($E$2:E558,E558)&amp;E558</f>
        <v>5Uygulamalı Matematik Enstitüsü Müdürlüğü</v>
      </c>
      <c r="B558" t="s">
        <v>2477</v>
      </c>
      <c r="C558" t="s">
        <v>703</v>
      </c>
      <c r="D558" t="s">
        <v>1991</v>
      </c>
      <c r="E558" t="s">
        <v>126</v>
      </c>
      <c r="F558">
        <v>0</v>
      </c>
      <c r="G558">
        <v>0</v>
      </c>
      <c r="H558">
        <v>2561785</v>
      </c>
    </row>
    <row r="559" spans="1:8" x14ac:dyDescent="0.25">
      <c r="A559" t="str">
        <f>COUNTIF($E$2:E559,E559)&amp;E559</f>
        <v>21İktisadi ve İdari Bilimler Fakültesi</v>
      </c>
      <c r="B559" t="s">
        <v>2304</v>
      </c>
      <c r="C559" t="s">
        <v>704</v>
      </c>
      <c r="D559" t="s">
        <v>1991</v>
      </c>
      <c r="E559" t="s">
        <v>35</v>
      </c>
      <c r="F559">
        <v>0</v>
      </c>
      <c r="G559">
        <v>0</v>
      </c>
      <c r="H559">
        <v>2562015</v>
      </c>
    </row>
    <row r="560" spans="1:8" x14ac:dyDescent="0.25">
      <c r="A560" t="str">
        <f>COUNTIF($E$2:E560,E560)&amp;E560</f>
        <v>22İktisadi ve İdari Bilimler Fakültesi</v>
      </c>
      <c r="B560" t="s">
        <v>2326</v>
      </c>
      <c r="C560" t="s">
        <v>705</v>
      </c>
      <c r="D560" t="s">
        <v>1991</v>
      </c>
      <c r="E560" t="s">
        <v>35</v>
      </c>
      <c r="F560">
        <v>0</v>
      </c>
      <c r="G560">
        <v>0</v>
      </c>
      <c r="H560">
        <v>2562023</v>
      </c>
    </row>
    <row r="561" spans="1:8" x14ac:dyDescent="0.25">
      <c r="A561" t="str">
        <f>COUNTIF($E$2:E561,E561)&amp;E561</f>
        <v>6Uygulamalı Matematik Enstitüsü Müdürlüğü</v>
      </c>
      <c r="B561" t="s">
        <v>2478</v>
      </c>
      <c r="C561" t="s">
        <v>706</v>
      </c>
      <c r="D561" t="s">
        <v>1991</v>
      </c>
      <c r="E561" t="s">
        <v>126</v>
      </c>
      <c r="F561">
        <v>0</v>
      </c>
      <c r="G561">
        <v>0</v>
      </c>
      <c r="H561">
        <v>2562031</v>
      </c>
    </row>
    <row r="562" spans="1:8" x14ac:dyDescent="0.25">
      <c r="A562" t="str">
        <f>COUNTIF($E$2:E562,E562)&amp;E562</f>
        <v>23İktisadi ve İdari Bilimler Fakültesi</v>
      </c>
      <c r="B562" t="s">
        <v>2479</v>
      </c>
      <c r="C562" t="s">
        <v>707</v>
      </c>
      <c r="D562" t="s">
        <v>1991</v>
      </c>
      <c r="E562" t="s">
        <v>35</v>
      </c>
      <c r="F562">
        <v>0</v>
      </c>
      <c r="G562">
        <v>0</v>
      </c>
      <c r="H562">
        <v>2562080</v>
      </c>
    </row>
    <row r="563" spans="1:8" x14ac:dyDescent="0.25">
      <c r="A563" t="str">
        <f>COUNTIF($E$2:E563,E563)&amp;E563</f>
        <v>1Kütüphane ve Dokümantasyon Daire Başkanlığı</v>
      </c>
      <c r="B563" t="s">
        <v>2480</v>
      </c>
      <c r="C563" t="s">
        <v>708</v>
      </c>
      <c r="D563" t="s">
        <v>1992</v>
      </c>
      <c r="E563" t="s">
        <v>38</v>
      </c>
      <c r="F563">
        <v>0</v>
      </c>
      <c r="G563">
        <v>0</v>
      </c>
      <c r="H563">
        <v>2562098</v>
      </c>
    </row>
    <row r="564" spans="1:8" x14ac:dyDescent="0.25">
      <c r="A564" t="str">
        <f>COUNTIF($E$2:E564,E564)&amp;E564</f>
        <v>2Kütüphane ve Dokümantasyon Daire Başkanlığı</v>
      </c>
      <c r="B564" t="s">
        <v>2236</v>
      </c>
      <c r="C564" t="s">
        <v>709</v>
      </c>
      <c r="D564" t="s">
        <v>1992</v>
      </c>
      <c r="E564" t="s">
        <v>38</v>
      </c>
      <c r="F564">
        <v>0</v>
      </c>
      <c r="G564">
        <v>0</v>
      </c>
      <c r="H564">
        <v>2562130</v>
      </c>
    </row>
    <row r="565" spans="1:8" x14ac:dyDescent="0.25">
      <c r="A565" t="str">
        <f>COUNTIF($E$2:E565,E565)&amp;E565</f>
        <v>3Kütüphane ve Dokümantasyon Daire Başkanlığı</v>
      </c>
      <c r="B565" t="s">
        <v>2172</v>
      </c>
      <c r="C565" t="s">
        <v>710</v>
      </c>
      <c r="D565" t="s">
        <v>1992</v>
      </c>
      <c r="E565" t="s">
        <v>38</v>
      </c>
      <c r="F565">
        <v>0</v>
      </c>
      <c r="G565">
        <v>0</v>
      </c>
      <c r="H565">
        <v>2562320</v>
      </c>
    </row>
    <row r="566" spans="1:8" x14ac:dyDescent="0.25">
      <c r="A566" t="str">
        <f>COUNTIF($E$2:E566,E566)&amp;E566</f>
        <v>20Tanıtım Ofisi (Rektörlüğe Bağlı Birim)</v>
      </c>
      <c r="B566" t="s">
        <v>2481</v>
      </c>
      <c r="C566" t="s">
        <v>711</v>
      </c>
      <c r="D566" t="s">
        <v>1992</v>
      </c>
      <c r="E566" t="s">
        <v>122</v>
      </c>
      <c r="F566">
        <v>0</v>
      </c>
      <c r="G566">
        <v>0</v>
      </c>
      <c r="H566">
        <v>2562437</v>
      </c>
    </row>
    <row r="567" spans="1:8" x14ac:dyDescent="0.25">
      <c r="A567" t="str">
        <f>COUNTIF($E$2:E567,E567)&amp;E567</f>
        <v>24İktisadi ve İdari Bilimler Fakültesi</v>
      </c>
      <c r="B567" t="s">
        <v>2424</v>
      </c>
      <c r="C567" t="s">
        <v>712</v>
      </c>
      <c r="D567" t="s">
        <v>1991</v>
      </c>
      <c r="E567" t="s">
        <v>35</v>
      </c>
      <c r="F567">
        <v>0</v>
      </c>
      <c r="G567">
        <v>0</v>
      </c>
      <c r="H567">
        <v>2562478</v>
      </c>
    </row>
    <row r="568" spans="1:8" x14ac:dyDescent="0.25">
      <c r="A568" t="str">
        <f>COUNTIF($E$2:E568,E568)&amp;E568</f>
        <v>25İktisadi ve İdari Bilimler Fakültesi</v>
      </c>
      <c r="B568" t="s">
        <v>2482</v>
      </c>
      <c r="C568" t="s">
        <v>713</v>
      </c>
      <c r="D568" t="s">
        <v>1991</v>
      </c>
      <c r="E568" t="s">
        <v>35</v>
      </c>
      <c r="F568">
        <v>0</v>
      </c>
      <c r="G568">
        <v>0</v>
      </c>
      <c r="H568">
        <v>2562551</v>
      </c>
    </row>
    <row r="569" spans="1:8" x14ac:dyDescent="0.25">
      <c r="A569" t="str">
        <f>COUNTIF($E$2:E569,E569)&amp;E569</f>
        <v>7Uygulamalı Matematik Enstitüsü Müdürlüğü</v>
      </c>
      <c r="B569" t="s">
        <v>2483</v>
      </c>
      <c r="C569" t="s">
        <v>714</v>
      </c>
      <c r="D569" t="s">
        <v>1991</v>
      </c>
      <c r="E569" t="s">
        <v>126</v>
      </c>
      <c r="F569">
        <v>0</v>
      </c>
      <c r="G569">
        <v>0</v>
      </c>
      <c r="H569">
        <v>2562759</v>
      </c>
    </row>
    <row r="570" spans="1:8" x14ac:dyDescent="0.25">
      <c r="A570" t="str">
        <f>COUNTIF($E$2:E570,E570)&amp;E570</f>
        <v>26İktisadi ve İdari Bilimler Fakültesi</v>
      </c>
      <c r="B570" t="s">
        <v>2313</v>
      </c>
      <c r="C570" t="s">
        <v>715</v>
      </c>
      <c r="D570" t="s">
        <v>1991</v>
      </c>
      <c r="E570" t="s">
        <v>35</v>
      </c>
      <c r="F570">
        <v>0</v>
      </c>
      <c r="G570">
        <v>0</v>
      </c>
      <c r="H570">
        <v>2562783</v>
      </c>
    </row>
    <row r="571" spans="1:8" x14ac:dyDescent="0.25">
      <c r="A571" t="str">
        <f>COUNTIF($E$2:E571,E571)&amp;E571</f>
        <v>4SEM - Sürekli Eğitim Merkezi</v>
      </c>
      <c r="B571" t="s">
        <v>2122</v>
      </c>
      <c r="C571" t="s">
        <v>716</v>
      </c>
      <c r="D571" t="s">
        <v>1992</v>
      </c>
      <c r="E571" t="s">
        <v>46</v>
      </c>
      <c r="F571">
        <v>0</v>
      </c>
      <c r="G571">
        <v>0</v>
      </c>
      <c r="H571">
        <v>2562841</v>
      </c>
    </row>
    <row r="572" spans="1:8" x14ac:dyDescent="0.25">
      <c r="A572" t="str">
        <f>COUNTIF($E$2:E572,E572)&amp;E572</f>
        <v>8Uygulamalı Matematik Enstitüsü Müdürlüğü</v>
      </c>
      <c r="B572" t="s">
        <v>2484</v>
      </c>
      <c r="C572" t="s">
        <v>717</v>
      </c>
      <c r="D572" t="s">
        <v>1991</v>
      </c>
      <c r="E572" t="s">
        <v>126</v>
      </c>
      <c r="F572">
        <v>0</v>
      </c>
      <c r="G572">
        <v>0</v>
      </c>
      <c r="H572">
        <v>2562908</v>
      </c>
    </row>
    <row r="573" spans="1:8" x14ac:dyDescent="0.25">
      <c r="A573" t="str">
        <f>COUNTIF($E$2:E573,E573)&amp;E573</f>
        <v xml:space="preserve">4İdari ve Mali İşler Daire Başkanlığı </v>
      </c>
      <c r="B573" t="s">
        <v>2485</v>
      </c>
      <c r="C573" t="s">
        <v>718</v>
      </c>
      <c r="D573" t="s">
        <v>1992</v>
      </c>
      <c r="E573" t="s">
        <v>139</v>
      </c>
      <c r="F573">
        <v>0</v>
      </c>
      <c r="G573">
        <v>0</v>
      </c>
      <c r="H573">
        <v>2562940</v>
      </c>
    </row>
    <row r="574" spans="1:8" x14ac:dyDescent="0.25">
      <c r="A574" t="str">
        <f>COUNTIF($E$2:E574,E574)&amp;E574</f>
        <v>27İktisadi ve İdari Bilimler Fakültesi</v>
      </c>
      <c r="B574" t="s">
        <v>2486</v>
      </c>
      <c r="C574" t="s">
        <v>719</v>
      </c>
      <c r="D574" t="s">
        <v>1991</v>
      </c>
      <c r="E574" t="s">
        <v>35</v>
      </c>
      <c r="F574">
        <v>0</v>
      </c>
      <c r="G574">
        <v>0</v>
      </c>
      <c r="H574">
        <v>2563054</v>
      </c>
    </row>
    <row r="575" spans="1:8" x14ac:dyDescent="0.25">
      <c r="A575" t="str">
        <f>COUNTIF($E$2:E575,E575)&amp;E575</f>
        <v>28İktisadi ve İdari Bilimler Fakültesi</v>
      </c>
      <c r="B575" t="s">
        <v>2487</v>
      </c>
      <c r="C575" t="s">
        <v>720</v>
      </c>
      <c r="D575" t="s">
        <v>1991</v>
      </c>
      <c r="E575" t="s">
        <v>35</v>
      </c>
      <c r="F575">
        <v>0</v>
      </c>
      <c r="G575">
        <v>0</v>
      </c>
      <c r="H575">
        <v>2563153</v>
      </c>
    </row>
    <row r="576" spans="1:8" x14ac:dyDescent="0.25">
      <c r="A576" t="str">
        <f>COUNTIF($E$2:E576,E576)&amp;E576</f>
        <v xml:space="preserve">2Öğrenci İşleri Daire Başkanlığı </v>
      </c>
      <c r="B576" t="s">
        <v>2488</v>
      </c>
      <c r="C576" t="s">
        <v>721</v>
      </c>
      <c r="D576" t="s">
        <v>1992</v>
      </c>
      <c r="E576" t="s">
        <v>133</v>
      </c>
      <c r="F576">
        <v>0</v>
      </c>
      <c r="G576">
        <v>0</v>
      </c>
      <c r="H576">
        <v>2563237</v>
      </c>
    </row>
    <row r="577" spans="1:8" x14ac:dyDescent="0.25">
      <c r="A577" t="str">
        <f>COUNTIF($E$2:E577,E577)&amp;E577</f>
        <v>9Uygulamalı Matematik Enstitüsü Müdürlüğü</v>
      </c>
      <c r="B577" t="s">
        <v>2489</v>
      </c>
      <c r="C577" t="s">
        <v>722</v>
      </c>
      <c r="D577" t="s">
        <v>1991</v>
      </c>
      <c r="E577" t="s">
        <v>126</v>
      </c>
      <c r="F577">
        <v>0</v>
      </c>
      <c r="G577">
        <v>0</v>
      </c>
      <c r="H577">
        <v>2563245</v>
      </c>
    </row>
    <row r="578" spans="1:8" x14ac:dyDescent="0.25">
      <c r="A578" t="str">
        <f>COUNTIF($E$2:E578,E578)&amp;E578</f>
        <v xml:space="preserve">3Öğrenci İşleri Daire Başkanlığı </v>
      </c>
      <c r="B578" t="s">
        <v>2490</v>
      </c>
      <c r="C578" t="s">
        <v>723</v>
      </c>
      <c r="D578" t="s">
        <v>1992</v>
      </c>
      <c r="E578" t="s">
        <v>133</v>
      </c>
      <c r="F578">
        <v>0</v>
      </c>
      <c r="G578">
        <v>0</v>
      </c>
      <c r="H578">
        <v>2563278</v>
      </c>
    </row>
    <row r="579" spans="1:8" x14ac:dyDescent="0.25">
      <c r="A579" t="str">
        <f>COUNTIF($E$2:E579,E579)&amp;E579</f>
        <v xml:space="preserve">4Öğrenci İşleri Daire Başkanlığı </v>
      </c>
      <c r="B579" t="s">
        <v>2491</v>
      </c>
      <c r="C579" t="s">
        <v>724</v>
      </c>
      <c r="D579" t="s">
        <v>1992</v>
      </c>
      <c r="E579" t="s">
        <v>133</v>
      </c>
      <c r="F579">
        <v>0</v>
      </c>
      <c r="G579">
        <v>0</v>
      </c>
      <c r="H579">
        <v>2563286</v>
      </c>
    </row>
    <row r="580" spans="1:8" x14ac:dyDescent="0.25">
      <c r="A580" t="str">
        <f>COUNTIF($E$2:E580,E580)&amp;E580</f>
        <v>50Öğrenci Dekanlığı</v>
      </c>
      <c r="B580" t="s">
        <v>2041</v>
      </c>
      <c r="C580" t="s">
        <v>725</v>
      </c>
      <c r="D580" t="s">
        <v>1992</v>
      </c>
      <c r="E580" t="s">
        <v>117</v>
      </c>
      <c r="F580">
        <v>0</v>
      </c>
      <c r="G580">
        <v>0</v>
      </c>
      <c r="H580">
        <v>2563419</v>
      </c>
    </row>
    <row r="581" spans="1:8" x14ac:dyDescent="0.25">
      <c r="A581" t="str">
        <f>COUNTIF($E$2:E581,E581)&amp;E581</f>
        <v>5SEM - Sürekli Eğitim Merkezi</v>
      </c>
      <c r="B581" t="s">
        <v>2492</v>
      </c>
      <c r="C581" t="s">
        <v>726</v>
      </c>
      <c r="D581" t="s">
        <v>1992</v>
      </c>
      <c r="E581" t="s">
        <v>46</v>
      </c>
      <c r="F581">
        <v>0</v>
      </c>
      <c r="G581">
        <v>0</v>
      </c>
      <c r="H581">
        <v>2563500</v>
      </c>
    </row>
    <row r="582" spans="1:8" x14ac:dyDescent="0.25">
      <c r="A582" t="str">
        <f>COUNTIF($E$2:E582,E582)&amp;E582</f>
        <v xml:space="preserve">5İdari ve Mali İşler Daire Başkanlığı </v>
      </c>
      <c r="B582" t="s">
        <v>2493</v>
      </c>
      <c r="C582" t="s">
        <v>727</v>
      </c>
      <c r="D582" t="s">
        <v>1992</v>
      </c>
      <c r="E582" t="s">
        <v>139</v>
      </c>
      <c r="F582">
        <v>0</v>
      </c>
      <c r="G582">
        <v>0</v>
      </c>
      <c r="H582">
        <v>2563542</v>
      </c>
    </row>
    <row r="583" spans="1:8" x14ac:dyDescent="0.25">
      <c r="A583" t="str">
        <f>COUNTIF($E$2:E583,E583)&amp;E583</f>
        <v xml:space="preserve">53Eğitim Fakültesi </v>
      </c>
      <c r="B583" t="s">
        <v>2494</v>
      </c>
      <c r="C583" t="s">
        <v>728</v>
      </c>
      <c r="D583" t="s">
        <v>1991</v>
      </c>
      <c r="E583" t="s">
        <v>120</v>
      </c>
      <c r="F583">
        <v>0</v>
      </c>
      <c r="G583">
        <v>0</v>
      </c>
      <c r="H583">
        <v>2563658</v>
      </c>
    </row>
    <row r="584" spans="1:8" x14ac:dyDescent="0.25">
      <c r="A584" t="str">
        <f>COUNTIF($E$2:E584,E584)&amp;E584</f>
        <v>2Konfüçyus Merkezi</v>
      </c>
      <c r="B584" t="s">
        <v>2495</v>
      </c>
      <c r="C584" t="s">
        <v>729</v>
      </c>
      <c r="D584" t="s">
        <v>1991</v>
      </c>
      <c r="E584" t="s">
        <v>37</v>
      </c>
      <c r="F584">
        <v>0</v>
      </c>
      <c r="G584">
        <v>0</v>
      </c>
      <c r="H584">
        <v>2563666</v>
      </c>
    </row>
    <row r="585" spans="1:8" x14ac:dyDescent="0.25">
      <c r="A585" t="str">
        <f>COUNTIF($E$2:E585,E585)&amp;E585</f>
        <v>10Uygulamalı Matematik Enstitüsü Müdürlüğü</v>
      </c>
      <c r="B585" t="s">
        <v>2496</v>
      </c>
      <c r="C585" t="s">
        <v>730</v>
      </c>
      <c r="D585" t="s">
        <v>1991</v>
      </c>
      <c r="E585" t="s">
        <v>126</v>
      </c>
      <c r="F585">
        <v>0</v>
      </c>
      <c r="G585">
        <v>0</v>
      </c>
      <c r="H585">
        <v>2563682</v>
      </c>
    </row>
    <row r="586" spans="1:8" x14ac:dyDescent="0.25">
      <c r="A586" t="str">
        <f>COUNTIF($E$2:E586,E586)&amp;E586</f>
        <v>29İktisadi ve İdari Bilimler Fakültesi</v>
      </c>
      <c r="B586" t="s">
        <v>2162</v>
      </c>
      <c r="C586" t="s">
        <v>731</v>
      </c>
      <c r="D586" t="s">
        <v>1991</v>
      </c>
      <c r="E586" t="s">
        <v>35</v>
      </c>
      <c r="F586">
        <v>0</v>
      </c>
      <c r="G586">
        <v>0</v>
      </c>
      <c r="H586">
        <v>2563724</v>
      </c>
    </row>
    <row r="587" spans="1:8" x14ac:dyDescent="0.25">
      <c r="A587" t="str">
        <f>COUNTIF($E$2:E587,E587)&amp;E587</f>
        <v xml:space="preserve">5Öğrenci İşleri Daire Başkanlığı </v>
      </c>
      <c r="B587" t="s">
        <v>2497</v>
      </c>
      <c r="C587" t="s">
        <v>732</v>
      </c>
      <c r="D587" t="s">
        <v>1992</v>
      </c>
      <c r="E587" t="s">
        <v>133</v>
      </c>
      <c r="F587">
        <v>0</v>
      </c>
      <c r="G587">
        <v>0</v>
      </c>
      <c r="H587">
        <v>2563757</v>
      </c>
    </row>
    <row r="588" spans="1:8" x14ac:dyDescent="0.25">
      <c r="A588" t="str">
        <f>COUNTIF($E$2:E588,E588)&amp;E588</f>
        <v xml:space="preserve">6Öğrenci İşleri Daire Başkanlığı </v>
      </c>
      <c r="B588" t="s">
        <v>2498</v>
      </c>
      <c r="C588" t="s">
        <v>733</v>
      </c>
      <c r="D588" t="s">
        <v>1992</v>
      </c>
      <c r="E588" t="s">
        <v>133</v>
      </c>
      <c r="F588">
        <v>0</v>
      </c>
      <c r="G588">
        <v>0</v>
      </c>
      <c r="H588">
        <v>2563773</v>
      </c>
    </row>
    <row r="589" spans="1:8" x14ac:dyDescent="0.25">
      <c r="A589" t="str">
        <f>COUNTIF($E$2:E589,E589)&amp;E589</f>
        <v>16Engelsiz ODTÜ Birimi</v>
      </c>
      <c r="B589" t="s">
        <v>2499</v>
      </c>
      <c r="C589" t="s">
        <v>734</v>
      </c>
      <c r="D589" t="s">
        <v>1991</v>
      </c>
      <c r="E589" t="s">
        <v>29</v>
      </c>
      <c r="F589">
        <v>0</v>
      </c>
      <c r="G589">
        <v>0</v>
      </c>
      <c r="H589">
        <v>2563849</v>
      </c>
    </row>
    <row r="590" spans="1:8" x14ac:dyDescent="0.25">
      <c r="A590" t="str">
        <f>COUNTIF($E$2:E590,E590)&amp;E590</f>
        <v>17Engelsiz ODTÜ Birimi</v>
      </c>
      <c r="B590" t="s">
        <v>2500</v>
      </c>
      <c r="C590" t="s">
        <v>735</v>
      </c>
      <c r="D590" t="s">
        <v>1991</v>
      </c>
      <c r="E590" t="s">
        <v>29</v>
      </c>
      <c r="F590">
        <v>0</v>
      </c>
      <c r="G590">
        <v>0</v>
      </c>
      <c r="H590">
        <v>2563880</v>
      </c>
    </row>
    <row r="591" spans="1:8" x14ac:dyDescent="0.25">
      <c r="A591" t="str">
        <f>COUNTIF($E$2:E591,E591)&amp;E591</f>
        <v xml:space="preserve">7Öğrenci İşleri Daire Başkanlığı </v>
      </c>
      <c r="B591" t="s">
        <v>2501</v>
      </c>
      <c r="C591" t="s">
        <v>736</v>
      </c>
      <c r="D591" t="s">
        <v>1992</v>
      </c>
      <c r="E591" t="s">
        <v>133</v>
      </c>
      <c r="F591">
        <v>0</v>
      </c>
      <c r="G591">
        <v>0</v>
      </c>
      <c r="H591">
        <v>2563906</v>
      </c>
    </row>
    <row r="592" spans="1:8" x14ac:dyDescent="0.25">
      <c r="A592" t="str">
        <f>COUNTIF($E$2:E592,E592)&amp;E592</f>
        <v>11Uygulamalı Matematik Enstitüsü Müdürlüğü</v>
      </c>
      <c r="B592" t="s">
        <v>2502</v>
      </c>
      <c r="C592" t="s">
        <v>737</v>
      </c>
      <c r="D592" t="s">
        <v>1991</v>
      </c>
      <c r="E592" t="s">
        <v>126</v>
      </c>
      <c r="F592">
        <v>0</v>
      </c>
      <c r="G592">
        <v>0</v>
      </c>
      <c r="H592">
        <v>2563948</v>
      </c>
    </row>
    <row r="593" spans="1:8" x14ac:dyDescent="0.25">
      <c r="A593" t="str">
        <f>COUNTIF($E$2:E593,E593)&amp;E593</f>
        <v>10Teknokent Proje Yönetim ve Danışmanlık Ofisi / TEKNOKENT Teknoloji Transfer Ofisi</v>
      </c>
      <c r="B593" t="s">
        <v>2503</v>
      </c>
      <c r="C593" t="s">
        <v>738</v>
      </c>
      <c r="D593" t="s">
        <v>1991</v>
      </c>
      <c r="E593" t="s">
        <v>51</v>
      </c>
      <c r="F593">
        <v>0</v>
      </c>
      <c r="G593">
        <v>0</v>
      </c>
      <c r="H593">
        <v>2563989</v>
      </c>
    </row>
    <row r="594" spans="1:8" x14ac:dyDescent="0.25">
      <c r="A594" t="str">
        <f>COUNTIF($E$2:E594,E594)&amp;E594</f>
        <v xml:space="preserve">8Öğrenci İşleri Daire Başkanlığı </v>
      </c>
      <c r="B594" t="s">
        <v>2504</v>
      </c>
      <c r="C594" t="s">
        <v>739</v>
      </c>
      <c r="D594" t="s">
        <v>1992</v>
      </c>
      <c r="E594" t="s">
        <v>133</v>
      </c>
      <c r="F594">
        <v>0</v>
      </c>
      <c r="G594">
        <v>0</v>
      </c>
      <c r="H594">
        <v>2564151</v>
      </c>
    </row>
    <row r="595" spans="1:8" x14ac:dyDescent="0.25">
      <c r="A595" t="str">
        <f>COUNTIF($E$2:E595,E595)&amp;E595</f>
        <v xml:space="preserve">9Öğrenci İşleri Daire Başkanlığı </v>
      </c>
      <c r="B595" t="s">
        <v>2505</v>
      </c>
      <c r="C595" t="s">
        <v>740</v>
      </c>
      <c r="D595" t="s">
        <v>1992</v>
      </c>
      <c r="E595" t="s">
        <v>133</v>
      </c>
      <c r="F595">
        <v>0</v>
      </c>
      <c r="G595">
        <v>0</v>
      </c>
      <c r="H595">
        <v>2564250</v>
      </c>
    </row>
    <row r="596" spans="1:8" x14ac:dyDescent="0.25">
      <c r="A596" t="str">
        <f>COUNTIF($E$2:E596,E596)&amp;E596</f>
        <v>18Engelsiz ODTÜ Birimi</v>
      </c>
      <c r="B596" t="s">
        <v>2196</v>
      </c>
      <c r="C596" t="s">
        <v>741</v>
      </c>
      <c r="D596" t="s">
        <v>1991</v>
      </c>
      <c r="E596" t="s">
        <v>29</v>
      </c>
      <c r="F596">
        <v>0</v>
      </c>
      <c r="G596">
        <v>0</v>
      </c>
      <c r="H596">
        <v>2564367</v>
      </c>
    </row>
    <row r="597" spans="1:8" x14ac:dyDescent="0.25">
      <c r="A597" t="str">
        <f>COUNTIF($E$2:E597,E597)&amp;E597</f>
        <v xml:space="preserve">6İdari ve Mali İşler Daire Başkanlığı </v>
      </c>
      <c r="B597" t="s">
        <v>2506</v>
      </c>
      <c r="C597" t="s">
        <v>742</v>
      </c>
      <c r="D597" t="s">
        <v>1992</v>
      </c>
      <c r="E597" t="s">
        <v>139</v>
      </c>
      <c r="F597">
        <v>0</v>
      </c>
      <c r="G597">
        <v>0</v>
      </c>
      <c r="H597">
        <v>2564383</v>
      </c>
    </row>
    <row r="598" spans="1:8" x14ac:dyDescent="0.25">
      <c r="A598" t="str">
        <f>COUNTIF($E$2:E598,E598)&amp;E598</f>
        <v>6Halkla İlişkiler Müdürlüğü (Rektörlüğe Bağlı Birim)</v>
      </c>
      <c r="B598" t="s">
        <v>2507</v>
      </c>
      <c r="C598" t="s">
        <v>743</v>
      </c>
      <c r="D598" t="s">
        <v>1992</v>
      </c>
      <c r="E598" t="s">
        <v>137</v>
      </c>
      <c r="F598">
        <v>0</v>
      </c>
      <c r="G598">
        <v>0</v>
      </c>
      <c r="H598">
        <v>2564458</v>
      </c>
    </row>
    <row r="599" spans="1:8" x14ac:dyDescent="0.25">
      <c r="A599" t="str">
        <f>COUNTIF($E$2:E599,E599)&amp;E599</f>
        <v>4Mezunlarla İletişim Ofisi</v>
      </c>
      <c r="B599" t="s">
        <v>2508</v>
      </c>
      <c r="C599" t="s">
        <v>744</v>
      </c>
      <c r="D599" t="s">
        <v>1991</v>
      </c>
      <c r="E599" t="s">
        <v>125</v>
      </c>
      <c r="F599">
        <v>0</v>
      </c>
      <c r="G599">
        <v>0</v>
      </c>
      <c r="H599">
        <v>2564474</v>
      </c>
    </row>
    <row r="600" spans="1:8" x14ac:dyDescent="0.25">
      <c r="A600" t="str">
        <f>COUNTIF($E$2:E600,E600)&amp;E600</f>
        <v>30İktisadi ve İdari Bilimler Fakültesi</v>
      </c>
      <c r="B600" t="s">
        <v>2509</v>
      </c>
      <c r="C600" t="s">
        <v>745</v>
      </c>
      <c r="D600" t="s">
        <v>1991</v>
      </c>
      <c r="E600" t="s">
        <v>35</v>
      </c>
      <c r="F600">
        <v>0</v>
      </c>
      <c r="G600">
        <v>0</v>
      </c>
      <c r="H600">
        <v>2564482</v>
      </c>
    </row>
    <row r="601" spans="1:8" x14ac:dyDescent="0.25">
      <c r="A601" t="str">
        <f>COUNTIF($E$2:E601,E601)&amp;E601</f>
        <v>31İktisadi ve İdari Bilimler Fakültesi</v>
      </c>
      <c r="B601" t="s">
        <v>2510</v>
      </c>
      <c r="C601" t="s">
        <v>746</v>
      </c>
      <c r="D601" t="s">
        <v>1991</v>
      </c>
      <c r="E601" t="s">
        <v>35</v>
      </c>
      <c r="F601">
        <v>0</v>
      </c>
      <c r="G601">
        <v>0</v>
      </c>
      <c r="H601">
        <v>2564573</v>
      </c>
    </row>
    <row r="602" spans="1:8" x14ac:dyDescent="0.25">
      <c r="A602" t="str">
        <f>COUNTIF($E$2:E602,E602)&amp;E602</f>
        <v>32İktisadi ve İdari Bilimler Fakültesi</v>
      </c>
      <c r="B602" t="s">
        <v>2511</v>
      </c>
      <c r="C602" t="s">
        <v>747</v>
      </c>
      <c r="D602" t="s">
        <v>1991</v>
      </c>
      <c r="E602" t="s">
        <v>35</v>
      </c>
      <c r="F602">
        <v>0</v>
      </c>
      <c r="G602">
        <v>0</v>
      </c>
      <c r="H602">
        <v>2564656</v>
      </c>
    </row>
    <row r="603" spans="1:8" x14ac:dyDescent="0.25">
      <c r="A603" t="str">
        <f>COUNTIF($E$2:E603,E603)&amp;E603</f>
        <v xml:space="preserve">10Öğrenci İşleri Daire Başkanlığı </v>
      </c>
      <c r="B603" t="s">
        <v>2512</v>
      </c>
      <c r="C603" t="s">
        <v>748</v>
      </c>
      <c r="D603" t="s">
        <v>1992</v>
      </c>
      <c r="E603" t="s">
        <v>133</v>
      </c>
      <c r="F603">
        <v>0</v>
      </c>
      <c r="G603">
        <v>0</v>
      </c>
      <c r="H603">
        <v>2564706</v>
      </c>
    </row>
    <row r="604" spans="1:8" x14ac:dyDescent="0.25">
      <c r="A604" t="str">
        <f>COUNTIF($E$2:E604,E604)&amp;E604</f>
        <v>4Kütüphane ve Dokümantasyon Daire Başkanlığı</v>
      </c>
      <c r="B604" t="s">
        <v>2513</v>
      </c>
      <c r="C604" t="s">
        <v>749</v>
      </c>
      <c r="D604" t="s">
        <v>1992</v>
      </c>
      <c r="E604" t="s">
        <v>38</v>
      </c>
      <c r="F604">
        <v>0</v>
      </c>
      <c r="G604">
        <v>0</v>
      </c>
      <c r="H604">
        <v>2564730</v>
      </c>
    </row>
    <row r="605" spans="1:8" x14ac:dyDescent="0.25">
      <c r="A605" t="str">
        <f>COUNTIF($E$2:E605,E605)&amp;E605</f>
        <v>5Kütüphane ve Dokümantasyon Daire Başkanlığı</v>
      </c>
      <c r="B605" t="s">
        <v>2384</v>
      </c>
      <c r="C605" t="s">
        <v>750</v>
      </c>
      <c r="D605" t="s">
        <v>1992</v>
      </c>
      <c r="E605" t="s">
        <v>38</v>
      </c>
      <c r="F605">
        <v>0</v>
      </c>
      <c r="G605">
        <v>0</v>
      </c>
      <c r="H605">
        <v>2564763</v>
      </c>
    </row>
    <row r="606" spans="1:8" x14ac:dyDescent="0.25">
      <c r="A606" t="str">
        <f>COUNTIF($E$2:E606,E606)&amp;E606</f>
        <v>33İktisadi ve İdari Bilimler Fakültesi</v>
      </c>
      <c r="B606" t="s">
        <v>2514</v>
      </c>
      <c r="C606" t="s">
        <v>751</v>
      </c>
      <c r="D606" t="s">
        <v>1991</v>
      </c>
      <c r="E606" t="s">
        <v>35</v>
      </c>
      <c r="F606">
        <v>0</v>
      </c>
      <c r="G606">
        <v>0</v>
      </c>
      <c r="H606">
        <v>2564813</v>
      </c>
    </row>
    <row r="607" spans="1:8" x14ac:dyDescent="0.25">
      <c r="A607" t="str">
        <f>COUNTIF($E$2:E607,E607)&amp;E607</f>
        <v>6Girişimcilik  Araştırma ve Uygulama Merkezi (GİMER) (Rektörlüğe Bağlı Birim)</v>
      </c>
      <c r="B607" t="s">
        <v>2515</v>
      </c>
      <c r="C607" t="s">
        <v>752</v>
      </c>
      <c r="D607" t="s">
        <v>1991</v>
      </c>
      <c r="E607" t="s">
        <v>134</v>
      </c>
      <c r="F607">
        <v>0</v>
      </c>
      <c r="G607">
        <v>0</v>
      </c>
      <c r="H607">
        <v>2564854</v>
      </c>
    </row>
    <row r="608" spans="1:8" x14ac:dyDescent="0.25">
      <c r="A608" t="str">
        <f>COUNTIF($E$2:E608,E608)&amp;E608</f>
        <v>34İktisadi ve İdari Bilimler Fakültesi</v>
      </c>
      <c r="B608" t="s">
        <v>2516</v>
      </c>
      <c r="C608" t="s">
        <v>753</v>
      </c>
      <c r="D608" t="s">
        <v>1991</v>
      </c>
      <c r="E608" t="s">
        <v>35</v>
      </c>
      <c r="F608">
        <v>0</v>
      </c>
      <c r="G608">
        <v>0</v>
      </c>
      <c r="H608">
        <v>2564912</v>
      </c>
    </row>
    <row r="609" spans="1:8" x14ac:dyDescent="0.25">
      <c r="A609" t="str">
        <f>COUNTIF($E$2:E609,E609)&amp;E609</f>
        <v>35İktisadi ve İdari Bilimler Fakültesi</v>
      </c>
      <c r="B609" t="s">
        <v>2034</v>
      </c>
      <c r="C609" t="s">
        <v>754</v>
      </c>
      <c r="D609" t="s">
        <v>1991</v>
      </c>
      <c r="E609" t="s">
        <v>35</v>
      </c>
      <c r="F609">
        <v>0</v>
      </c>
      <c r="G609">
        <v>0</v>
      </c>
      <c r="H609">
        <v>2564987</v>
      </c>
    </row>
    <row r="610" spans="1:8" x14ac:dyDescent="0.25">
      <c r="A610" t="str">
        <f>COUNTIF($E$2:E610,E610)&amp;E610</f>
        <v>36İktisadi ve İdari Bilimler Fakültesi</v>
      </c>
      <c r="B610" t="s">
        <v>2517</v>
      </c>
      <c r="C610" t="s">
        <v>755</v>
      </c>
      <c r="D610" t="s">
        <v>1991</v>
      </c>
      <c r="E610" t="s">
        <v>35</v>
      </c>
      <c r="F610">
        <v>0</v>
      </c>
      <c r="G610">
        <v>0</v>
      </c>
      <c r="H610">
        <v>2565034</v>
      </c>
    </row>
    <row r="611" spans="1:8" x14ac:dyDescent="0.25">
      <c r="A611" t="str">
        <f>COUNTIF($E$2:E611,E611)&amp;E611</f>
        <v>6Kütüphane ve Dokümantasyon Daire Başkanlığı</v>
      </c>
      <c r="B611" t="s">
        <v>2518</v>
      </c>
      <c r="C611" t="s">
        <v>756</v>
      </c>
      <c r="D611" t="s">
        <v>1992</v>
      </c>
      <c r="E611" t="s">
        <v>38</v>
      </c>
      <c r="F611">
        <v>0</v>
      </c>
      <c r="G611">
        <v>0</v>
      </c>
      <c r="H611">
        <v>2565067</v>
      </c>
    </row>
    <row r="612" spans="1:8" x14ac:dyDescent="0.25">
      <c r="A612" t="str">
        <f>COUNTIF($E$2:E612,E612)&amp;E612</f>
        <v xml:space="preserve">54Eğitim Fakültesi </v>
      </c>
      <c r="B612" t="s">
        <v>2519</v>
      </c>
      <c r="C612" t="s">
        <v>757</v>
      </c>
      <c r="D612" t="s">
        <v>1991</v>
      </c>
      <c r="E612" t="s">
        <v>120</v>
      </c>
      <c r="F612">
        <v>0</v>
      </c>
      <c r="G612">
        <v>0</v>
      </c>
      <c r="H612">
        <v>2565372</v>
      </c>
    </row>
    <row r="613" spans="1:8" x14ac:dyDescent="0.25">
      <c r="A613" t="str">
        <f>COUNTIF($E$2:E613,E613)&amp;E613</f>
        <v xml:space="preserve">55Eğitim Fakültesi </v>
      </c>
      <c r="B613" t="s">
        <v>2520</v>
      </c>
      <c r="C613" t="s">
        <v>758</v>
      </c>
      <c r="D613" t="s">
        <v>1991</v>
      </c>
      <c r="E613" t="s">
        <v>120</v>
      </c>
      <c r="F613">
        <v>0</v>
      </c>
      <c r="G613">
        <v>0</v>
      </c>
      <c r="H613">
        <v>2565398</v>
      </c>
    </row>
    <row r="614" spans="1:8" x14ac:dyDescent="0.25">
      <c r="A614" t="str">
        <f>COUNTIF($E$2:E614,E614)&amp;E614</f>
        <v>37İktisadi ve İdari Bilimler Fakültesi</v>
      </c>
      <c r="B614" t="s">
        <v>2521</v>
      </c>
      <c r="C614" t="s">
        <v>759</v>
      </c>
      <c r="D614" t="s">
        <v>1991</v>
      </c>
      <c r="E614" t="s">
        <v>35</v>
      </c>
      <c r="F614">
        <v>0</v>
      </c>
      <c r="G614">
        <v>0</v>
      </c>
      <c r="H614">
        <v>2565422</v>
      </c>
    </row>
    <row r="615" spans="1:8" x14ac:dyDescent="0.25">
      <c r="A615" t="str">
        <f>COUNTIF($E$2:E615,E615)&amp;E615</f>
        <v>7Kütüphane ve Dokümantasyon Daire Başkanlığı</v>
      </c>
      <c r="B615" t="s">
        <v>2294</v>
      </c>
      <c r="C615" t="s">
        <v>760</v>
      </c>
      <c r="D615" t="s">
        <v>1992</v>
      </c>
      <c r="E615" t="s">
        <v>38</v>
      </c>
      <c r="F615">
        <v>0</v>
      </c>
      <c r="G615">
        <v>0</v>
      </c>
      <c r="H615">
        <v>2565430</v>
      </c>
    </row>
    <row r="616" spans="1:8" x14ac:dyDescent="0.25">
      <c r="A616" t="str">
        <f>COUNTIF($E$2:E616,E616)&amp;E616</f>
        <v>3Personel Dairesi Başkanlığı</v>
      </c>
      <c r="B616" t="s">
        <v>2522</v>
      </c>
      <c r="C616" t="s">
        <v>761</v>
      </c>
      <c r="D616" t="s">
        <v>1992</v>
      </c>
      <c r="E616" t="s">
        <v>128</v>
      </c>
      <c r="F616">
        <v>0</v>
      </c>
      <c r="G616">
        <v>0</v>
      </c>
      <c r="H616">
        <v>2565471</v>
      </c>
    </row>
    <row r="617" spans="1:8" x14ac:dyDescent="0.25">
      <c r="A617" t="str">
        <f>COUNTIF($E$2:E617,E617)&amp;E617</f>
        <v>38İktisadi ve İdari Bilimler Fakültesi</v>
      </c>
      <c r="B617" t="s">
        <v>2301</v>
      </c>
      <c r="C617" t="s">
        <v>762</v>
      </c>
      <c r="D617" t="s">
        <v>1991</v>
      </c>
      <c r="E617" t="s">
        <v>35</v>
      </c>
      <c r="F617">
        <v>0</v>
      </c>
      <c r="G617">
        <v>0</v>
      </c>
      <c r="H617">
        <v>2565505</v>
      </c>
    </row>
    <row r="618" spans="1:8" x14ac:dyDescent="0.25">
      <c r="A618" t="str">
        <f>COUNTIF($E$2:E618,E618)&amp;E618</f>
        <v>39İktisadi ve İdari Bilimler Fakültesi</v>
      </c>
      <c r="B618" t="s">
        <v>2523</v>
      </c>
      <c r="C618" t="s">
        <v>763</v>
      </c>
      <c r="D618" t="s">
        <v>1991</v>
      </c>
      <c r="E618" t="s">
        <v>35</v>
      </c>
      <c r="F618">
        <v>0</v>
      </c>
      <c r="G618">
        <v>0</v>
      </c>
      <c r="H618">
        <v>2565554</v>
      </c>
    </row>
    <row r="619" spans="1:8" x14ac:dyDescent="0.25">
      <c r="A619" t="str">
        <f>COUNTIF($E$2:E619,E619)&amp;E619</f>
        <v>8Kütüphane ve Dokümantasyon Daire Başkanlığı</v>
      </c>
      <c r="B619" t="s">
        <v>2524</v>
      </c>
      <c r="C619" t="s">
        <v>764</v>
      </c>
      <c r="D619" t="s">
        <v>1992</v>
      </c>
      <c r="E619" t="s">
        <v>38</v>
      </c>
      <c r="F619">
        <v>0</v>
      </c>
      <c r="G619">
        <v>0</v>
      </c>
      <c r="H619">
        <v>2565604</v>
      </c>
    </row>
    <row r="620" spans="1:8" x14ac:dyDescent="0.25">
      <c r="A620" t="str">
        <f>COUNTIF($E$2:E620,E620)&amp;E620</f>
        <v>23Bilim İletişim Grubu(Ofisi) (Rektörlüğe Bağlı Birim)</v>
      </c>
      <c r="B620" t="s">
        <v>2525</v>
      </c>
      <c r="C620" t="s">
        <v>765</v>
      </c>
      <c r="D620" t="s">
        <v>1992</v>
      </c>
      <c r="E620" t="s">
        <v>115</v>
      </c>
      <c r="F620">
        <v>0</v>
      </c>
      <c r="G620">
        <v>0</v>
      </c>
      <c r="H620">
        <v>2565984</v>
      </c>
    </row>
    <row r="621" spans="1:8" x14ac:dyDescent="0.25">
      <c r="A621" t="str">
        <f>COUNTIF($E$2:E621,E621)&amp;E621</f>
        <v xml:space="preserve">56Eğitim Fakültesi </v>
      </c>
      <c r="B621" t="s">
        <v>2526</v>
      </c>
      <c r="C621" t="s">
        <v>766</v>
      </c>
      <c r="D621" t="s">
        <v>1991</v>
      </c>
      <c r="E621" t="s">
        <v>120</v>
      </c>
      <c r="F621">
        <v>0</v>
      </c>
      <c r="G621">
        <v>0</v>
      </c>
      <c r="H621">
        <v>2565992</v>
      </c>
    </row>
    <row r="622" spans="1:8" x14ac:dyDescent="0.25">
      <c r="A622" t="str">
        <f>COUNTIF($E$2:E622,E622)&amp;E622</f>
        <v xml:space="preserve">57Eğitim Fakültesi </v>
      </c>
      <c r="B622" t="s">
        <v>2109</v>
      </c>
      <c r="C622" t="s">
        <v>767</v>
      </c>
      <c r="D622" t="s">
        <v>1991</v>
      </c>
      <c r="E622" t="s">
        <v>120</v>
      </c>
      <c r="F622">
        <v>0</v>
      </c>
      <c r="G622">
        <v>0</v>
      </c>
      <c r="H622">
        <v>2566123</v>
      </c>
    </row>
    <row r="623" spans="1:8" x14ac:dyDescent="0.25">
      <c r="A623" t="str">
        <f>COUNTIF($E$2:E623,E623)&amp;E623</f>
        <v>40İktisadi ve İdari Bilimler Fakültesi</v>
      </c>
      <c r="B623" t="s">
        <v>2527</v>
      </c>
      <c r="C623" t="s">
        <v>768</v>
      </c>
      <c r="D623" t="s">
        <v>1991</v>
      </c>
      <c r="E623" t="s">
        <v>35</v>
      </c>
      <c r="F623">
        <v>0</v>
      </c>
      <c r="G623">
        <v>0</v>
      </c>
      <c r="H623">
        <v>2566131</v>
      </c>
    </row>
    <row r="624" spans="1:8" x14ac:dyDescent="0.25">
      <c r="A624" t="str">
        <f>COUNTIF($E$2:E624,E624)&amp;E624</f>
        <v>9Kütüphane ve Dokümantasyon Daire Başkanlığı</v>
      </c>
      <c r="B624" t="s">
        <v>2528</v>
      </c>
      <c r="C624" t="s">
        <v>769</v>
      </c>
      <c r="D624" t="s">
        <v>1992</v>
      </c>
      <c r="E624" t="s">
        <v>38</v>
      </c>
      <c r="F624">
        <v>0</v>
      </c>
      <c r="G624">
        <v>0</v>
      </c>
      <c r="H624">
        <v>2566180</v>
      </c>
    </row>
    <row r="625" spans="1:8" x14ac:dyDescent="0.25">
      <c r="A625" t="str">
        <f>COUNTIF($E$2:E625,E625)&amp;E625</f>
        <v xml:space="preserve">58Eğitim Fakültesi </v>
      </c>
      <c r="B625" t="s">
        <v>2529</v>
      </c>
      <c r="C625" t="s">
        <v>770</v>
      </c>
      <c r="D625" t="s">
        <v>1991</v>
      </c>
      <c r="E625" t="s">
        <v>120</v>
      </c>
      <c r="F625">
        <v>0</v>
      </c>
      <c r="G625">
        <v>0</v>
      </c>
      <c r="H625">
        <v>2566321</v>
      </c>
    </row>
    <row r="626" spans="1:8" x14ac:dyDescent="0.25">
      <c r="A626" t="str">
        <f>COUNTIF($E$2:E626,E626)&amp;E626</f>
        <v xml:space="preserve">59Eğitim Fakültesi </v>
      </c>
      <c r="B626" t="s">
        <v>2530</v>
      </c>
      <c r="C626" t="s">
        <v>771</v>
      </c>
      <c r="D626" t="s">
        <v>1991</v>
      </c>
      <c r="E626" t="s">
        <v>120</v>
      </c>
      <c r="F626">
        <v>0</v>
      </c>
      <c r="G626">
        <v>0</v>
      </c>
      <c r="H626">
        <v>2566438</v>
      </c>
    </row>
    <row r="627" spans="1:8" x14ac:dyDescent="0.25">
      <c r="A627" t="str">
        <f>COUNTIF($E$2:E627,E627)&amp;E627</f>
        <v xml:space="preserve">60Eğitim Fakültesi </v>
      </c>
      <c r="B627" t="s">
        <v>2531</v>
      </c>
      <c r="C627" t="s">
        <v>772</v>
      </c>
      <c r="D627" t="s">
        <v>1991</v>
      </c>
      <c r="E627" t="s">
        <v>120</v>
      </c>
      <c r="F627">
        <v>0</v>
      </c>
      <c r="G627">
        <v>0</v>
      </c>
      <c r="H627">
        <v>2566651</v>
      </c>
    </row>
    <row r="628" spans="1:8" x14ac:dyDescent="0.25">
      <c r="A628" t="str">
        <f>COUNTIF($E$2:E628,E628)&amp;E628</f>
        <v>10Kütüphane ve Dokümantasyon Daire Başkanlığı</v>
      </c>
      <c r="B628" t="s">
        <v>2113</v>
      </c>
      <c r="C628" t="s">
        <v>773</v>
      </c>
      <c r="D628" t="s">
        <v>1992</v>
      </c>
      <c r="E628" t="s">
        <v>38</v>
      </c>
      <c r="F628">
        <v>0</v>
      </c>
      <c r="G628">
        <v>0</v>
      </c>
      <c r="H628">
        <v>2566693</v>
      </c>
    </row>
    <row r="629" spans="1:8" x14ac:dyDescent="0.25">
      <c r="A629" t="str">
        <f>COUNTIF($E$2:E629,E629)&amp;E629</f>
        <v>41İktisadi ve İdari Bilimler Fakültesi</v>
      </c>
      <c r="B629" t="s">
        <v>2532</v>
      </c>
      <c r="C629" t="s">
        <v>774</v>
      </c>
      <c r="D629" t="s">
        <v>1991</v>
      </c>
      <c r="E629" t="s">
        <v>35</v>
      </c>
      <c r="F629">
        <v>0</v>
      </c>
      <c r="G629">
        <v>0</v>
      </c>
      <c r="H629">
        <v>2566891</v>
      </c>
    </row>
    <row r="630" spans="1:8" x14ac:dyDescent="0.25">
      <c r="A630" t="str">
        <f>COUNTIF($E$2:E630,E630)&amp;E630</f>
        <v>11Kütüphane ve Dokümantasyon Daire Başkanlığı</v>
      </c>
      <c r="B630" t="s">
        <v>2533</v>
      </c>
      <c r="C630" t="s">
        <v>775</v>
      </c>
      <c r="D630" t="s">
        <v>1992</v>
      </c>
      <c r="E630" t="s">
        <v>38</v>
      </c>
      <c r="F630">
        <v>0</v>
      </c>
      <c r="G630">
        <v>0</v>
      </c>
      <c r="H630">
        <v>2567121</v>
      </c>
    </row>
    <row r="631" spans="1:8" x14ac:dyDescent="0.25">
      <c r="A631" t="str">
        <f>COUNTIF($E$2:E631,E631)&amp;E631</f>
        <v>42İktisadi ve İdari Bilimler Fakültesi</v>
      </c>
      <c r="B631" t="s">
        <v>2534</v>
      </c>
      <c r="C631" t="s">
        <v>776</v>
      </c>
      <c r="D631" t="s">
        <v>1991</v>
      </c>
      <c r="E631" t="s">
        <v>35</v>
      </c>
      <c r="F631">
        <v>0</v>
      </c>
      <c r="G631">
        <v>0</v>
      </c>
      <c r="H631">
        <v>2567220</v>
      </c>
    </row>
    <row r="632" spans="1:8" x14ac:dyDescent="0.25">
      <c r="A632" t="str">
        <f>COUNTIF($E$2:E632,E632)&amp;E632</f>
        <v>12Kütüphane ve Dokümantasyon Daire Başkanlığı</v>
      </c>
      <c r="B632" t="s">
        <v>2535</v>
      </c>
      <c r="C632" t="s">
        <v>777</v>
      </c>
      <c r="D632" t="s">
        <v>1992</v>
      </c>
      <c r="E632" t="s">
        <v>38</v>
      </c>
      <c r="F632">
        <v>0</v>
      </c>
      <c r="G632">
        <v>0</v>
      </c>
      <c r="H632">
        <v>2567261</v>
      </c>
    </row>
    <row r="633" spans="1:8" x14ac:dyDescent="0.25">
      <c r="A633" t="str">
        <f>COUNTIF($E$2:E633,E633)&amp;E633</f>
        <v>43İktisadi ve İdari Bilimler Fakültesi</v>
      </c>
      <c r="B633" t="s">
        <v>2188</v>
      </c>
      <c r="C633" t="s">
        <v>778</v>
      </c>
      <c r="D633" t="s">
        <v>1991</v>
      </c>
      <c r="E633" t="s">
        <v>35</v>
      </c>
      <c r="F633">
        <v>0</v>
      </c>
      <c r="G633">
        <v>0</v>
      </c>
      <c r="H633">
        <v>2567303</v>
      </c>
    </row>
    <row r="634" spans="1:8" x14ac:dyDescent="0.25">
      <c r="A634" t="str">
        <f>COUNTIF($E$2:E634,E634)&amp;E634</f>
        <v>82Fen-Edebiyat Fakültesi</v>
      </c>
      <c r="B634" t="s">
        <v>2536</v>
      </c>
      <c r="C634" t="s">
        <v>779</v>
      </c>
      <c r="D634" t="s">
        <v>1991</v>
      </c>
      <c r="E634" t="s">
        <v>31</v>
      </c>
      <c r="F634">
        <v>0</v>
      </c>
      <c r="G634">
        <v>0</v>
      </c>
      <c r="H634">
        <v>2567329</v>
      </c>
    </row>
    <row r="635" spans="1:8" x14ac:dyDescent="0.25">
      <c r="A635" t="str">
        <f>COUNTIF($E$2:E635,E635)&amp;E635</f>
        <v xml:space="preserve">61Eğitim Fakültesi </v>
      </c>
      <c r="B635" t="s">
        <v>2537</v>
      </c>
      <c r="C635" t="s">
        <v>780</v>
      </c>
      <c r="D635" t="s">
        <v>1991</v>
      </c>
      <c r="E635" t="s">
        <v>120</v>
      </c>
      <c r="F635">
        <v>0</v>
      </c>
      <c r="G635">
        <v>0</v>
      </c>
      <c r="H635">
        <v>2567683</v>
      </c>
    </row>
    <row r="636" spans="1:8" x14ac:dyDescent="0.25">
      <c r="A636" t="str">
        <f>COUNTIF($E$2:E636,E636)&amp;E636</f>
        <v>83Fen-Edebiyat Fakültesi</v>
      </c>
      <c r="B636" t="s">
        <v>2538</v>
      </c>
      <c r="C636" t="s">
        <v>781</v>
      </c>
      <c r="D636" t="s">
        <v>1991</v>
      </c>
      <c r="E636" t="s">
        <v>31</v>
      </c>
      <c r="F636">
        <v>0</v>
      </c>
      <c r="G636">
        <v>0</v>
      </c>
      <c r="H636">
        <v>2567691</v>
      </c>
    </row>
    <row r="637" spans="1:8" x14ac:dyDescent="0.25">
      <c r="A637" t="str">
        <f>COUNTIF($E$2:E637,E637)&amp;E637</f>
        <v>17Sağlık Kültür ve Spor Daire Başkanlığı</v>
      </c>
      <c r="B637" t="s">
        <v>2331</v>
      </c>
      <c r="C637" t="s">
        <v>782</v>
      </c>
      <c r="D637" t="s">
        <v>1992</v>
      </c>
      <c r="E637" t="s">
        <v>45</v>
      </c>
      <c r="F637">
        <v>0</v>
      </c>
      <c r="G637">
        <v>0</v>
      </c>
      <c r="H637">
        <v>2567709</v>
      </c>
    </row>
    <row r="638" spans="1:8" x14ac:dyDescent="0.25">
      <c r="A638" t="str">
        <f>COUNTIF($E$2:E638,E638)&amp;E638</f>
        <v>9ODTÜ KPM - Kariyer Planlama Uygulama ve Araştırma Merkezi (Rektörlüğe Bağlı Birim)</v>
      </c>
      <c r="B638" t="s">
        <v>2539</v>
      </c>
      <c r="C638" t="s">
        <v>783</v>
      </c>
      <c r="D638" t="s">
        <v>1992</v>
      </c>
      <c r="E638" t="s">
        <v>113</v>
      </c>
      <c r="F638">
        <v>0</v>
      </c>
      <c r="G638">
        <v>0</v>
      </c>
      <c r="H638">
        <v>2567758</v>
      </c>
    </row>
    <row r="639" spans="1:8" x14ac:dyDescent="0.25">
      <c r="A639" t="str">
        <f>COUNTIF($E$2:E639,E639)&amp;E639</f>
        <v>4BİLTEMM - Bilim Teknoloji Mühendislik ve Matematik Eğitimi Uyg. ve Araş. Mrk.</v>
      </c>
      <c r="B639" t="s">
        <v>2540</v>
      </c>
      <c r="C639" t="s">
        <v>784</v>
      </c>
      <c r="D639" t="s">
        <v>1991</v>
      </c>
      <c r="E639" t="s">
        <v>24</v>
      </c>
      <c r="F639">
        <v>0</v>
      </c>
      <c r="G639">
        <v>0</v>
      </c>
      <c r="H639">
        <v>2567949</v>
      </c>
    </row>
    <row r="640" spans="1:8" x14ac:dyDescent="0.25">
      <c r="A640" t="str">
        <f>COUNTIF($E$2:E640,E640)&amp;E640</f>
        <v>2Yabancı Diller Yüksekokulu Müdürlüğü</v>
      </c>
      <c r="B640" t="s">
        <v>2541</v>
      </c>
      <c r="C640" t="s">
        <v>785</v>
      </c>
      <c r="D640" t="s">
        <v>1991</v>
      </c>
      <c r="E640" t="s">
        <v>130</v>
      </c>
      <c r="F640">
        <v>0</v>
      </c>
      <c r="G640">
        <v>0</v>
      </c>
      <c r="H640">
        <v>2567956</v>
      </c>
    </row>
    <row r="641" spans="1:8" x14ac:dyDescent="0.25">
      <c r="A641" t="str">
        <f>COUNTIF($E$2:E641,E641)&amp;E641</f>
        <v>3Yabancı Diller Yüksekokulu Müdürlüğü</v>
      </c>
      <c r="B641" t="s">
        <v>2542</v>
      </c>
      <c r="C641" t="s">
        <v>786</v>
      </c>
      <c r="D641" t="s">
        <v>1991</v>
      </c>
      <c r="E641" t="s">
        <v>130</v>
      </c>
      <c r="F641">
        <v>0</v>
      </c>
      <c r="G641">
        <v>0</v>
      </c>
      <c r="H641">
        <v>2567972</v>
      </c>
    </row>
    <row r="642" spans="1:8" x14ac:dyDescent="0.25">
      <c r="A642" t="str">
        <f>COUNTIF($E$2:E642,E642)&amp;E642</f>
        <v>2Uluslararası İş Birliği Ofisi (UİO)</v>
      </c>
      <c r="B642" t="s">
        <v>2543</v>
      </c>
      <c r="C642" t="s">
        <v>787</v>
      </c>
      <c r="D642" t="s">
        <v>1991</v>
      </c>
      <c r="E642" t="s">
        <v>129</v>
      </c>
      <c r="F642">
        <v>0</v>
      </c>
      <c r="G642">
        <v>0</v>
      </c>
      <c r="H642">
        <v>2568194</v>
      </c>
    </row>
    <row r="643" spans="1:8" x14ac:dyDescent="0.25">
      <c r="A643" t="str">
        <f>COUNTIF($E$2:E643,E643)&amp;E643</f>
        <v>2Global Etkileşim ve Basın Ofisi (eski ismi Basın Bürosu (Rektörlüğe Bağlı Birim))</v>
      </c>
      <c r="B643" t="s">
        <v>2544</v>
      </c>
      <c r="C643" t="s">
        <v>788</v>
      </c>
      <c r="D643" t="s">
        <v>1991</v>
      </c>
      <c r="E643" t="s">
        <v>138</v>
      </c>
      <c r="F643">
        <v>0</v>
      </c>
      <c r="G643">
        <v>0</v>
      </c>
      <c r="H643">
        <v>2568327</v>
      </c>
    </row>
    <row r="644" spans="1:8" x14ac:dyDescent="0.25">
      <c r="A644" t="str">
        <f>COUNTIF($E$2:E644,E644)&amp;E644</f>
        <v>10ODTÜ KPM - Kariyer Planlama Uygulama ve Araştırma Merkezi (Rektörlüğe Bağlı Birim)</v>
      </c>
      <c r="B644" t="s">
        <v>2096</v>
      </c>
      <c r="C644" t="s">
        <v>789</v>
      </c>
      <c r="D644" t="s">
        <v>1992</v>
      </c>
      <c r="E644" t="s">
        <v>113</v>
      </c>
      <c r="F644">
        <v>0</v>
      </c>
      <c r="G644">
        <v>0</v>
      </c>
      <c r="H644">
        <v>2568335</v>
      </c>
    </row>
    <row r="645" spans="1:8" x14ac:dyDescent="0.25">
      <c r="A645" t="str">
        <f>COUNTIF($E$2:E645,E645)&amp;E645</f>
        <v>44İktisadi ve İdari Bilimler Fakültesi</v>
      </c>
      <c r="B645" t="s">
        <v>2545</v>
      </c>
      <c r="C645" t="s">
        <v>790</v>
      </c>
      <c r="D645" t="s">
        <v>1991</v>
      </c>
      <c r="E645" t="s">
        <v>35</v>
      </c>
      <c r="F645">
        <v>0</v>
      </c>
      <c r="G645">
        <v>0</v>
      </c>
      <c r="H645">
        <v>2568418</v>
      </c>
    </row>
    <row r="646" spans="1:8" x14ac:dyDescent="0.25">
      <c r="A646" t="str">
        <f>COUNTIF($E$2:E646,E646)&amp;E646</f>
        <v>13Kütüphane ve Dokümantasyon Daire Başkanlığı</v>
      </c>
      <c r="B646" t="s">
        <v>2546</v>
      </c>
      <c r="C646" t="s">
        <v>791</v>
      </c>
      <c r="D646" t="s">
        <v>1992</v>
      </c>
      <c r="E646" t="s">
        <v>38</v>
      </c>
      <c r="F646">
        <v>0</v>
      </c>
      <c r="G646">
        <v>0</v>
      </c>
      <c r="H646">
        <v>2568426</v>
      </c>
    </row>
    <row r="647" spans="1:8" x14ac:dyDescent="0.25">
      <c r="A647" t="str">
        <f>COUNTIF($E$2:E647,E647)&amp;E647</f>
        <v>45İktisadi ve İdari Bilimler Fakültesi</v>
      </c>
      <c r="B647" t="s">
        <v>2489</v>
      </c>
      <c r="C647" t="s">
        <v>792</v>
      </c>
      <c r="D647" t="s">
        <v>1991</v>
      </c>
      <c r="E647" t="s">
        <v>35</v>
      </c>
      <c r="F647">
        <v>0</v>
      </c>
      <c r="G647">
        <v>0</v>
      </c>
      <c r="H647">
        <v>2568459</v>
      </c>
    </row>
    <row r="648" spans="1:8" x14ac:dyDescent="0.25">
      <c r="A648" t="str">
        <f>COUNTIF($E$2:E648,E648)&amp;E648</f>
        <v>46İktisadi ve İdari Bilimler Fakültesi</v>
      </c>
      <c r="B648" t="s">
        <v>2547</v>
      </c>
      <c r="C648" t="s">
        <v>793</v>
      </c>
      <c r="D648" t="s">
        <v>1991</v>
      </c>
      <c r="E648" t="s">
        <v>35</v>
      </c>
      <c r="F648">
        <v>0</v>
      </c>
      <c r="G648">
        <v>0</v>
      </c>
      <c r="H648">
        <v>2568517</v>
      </c>
    </row>
    <row r="649" spans="1:8" x14ac:dyDescent="0.25">
      <c r="A649" t="str">
        <f>COUNTIF($E$2:E649,E649)&amp;E649</f>
        <v>4Yabancı Diller Yüksekokulu Müdürlüğü</v>
      </c>
      <c r="B649" t="s">
        <v>2548</v>
      </c>
      <c r="C649" t="s">
        <v>794</v>
      </c>
      <c r="D649" t="s">
        <v>1991</v>
      </c>
      <c r="E649" t="s">
        <v>130</v>
      </c>
      <c r="F649">
        <v>0</v>
      </c>
      <c r="G649">
        <v>0</v>
      </c>
      <c r="H649">
        <v>2568657</v>
      </c>
    </row>
    <row r="650" spans="1:8" x14ac:dyDescent="0.25">
      <c r="A650" t="str">
        <f>COUNTIF($E$2:E650,E650)&amp;E650</f>
        <v>14Kütüphane ve Dokümantasyon Daire Başkanlığı</v>
      </c>
      <c r="B650" t="s">
        <v>2549</v>
      </c>
      <c r="C650" t="s">
        <v>795</v>
      </c>
      <c r="D650" t="s">
        <v>1992</v>
      </c>
      <c r="E650" t="s">
        <v>38</v>
      </c>
      <c r="F650">
        <v>0</v>
      </c>
      <c r="G650">
        <v>0</v>
      </c>
      <c r="H650">
        <v>2568764</v>
      </c>
    </row>
    <row r="651" spans="1:8" x14ac:dyDescent="0.25">
      <c r="A651" t="str">
        <f>COUNTIF($E$2:E651,E651)&amp;E651</f>
        <v>15Kütüphane ve Dokümantasyon Daire Başkanlığı</v>
      </c>
      <c r="B651" t="s">
        <v>2550</v>
      </c>
      <c r="C651" t="s">
        <v>796</v>
      </c>
      <c r="D651" t="s">
        <v>1992</v>
      </c>
      <c r="E651" t="s">
        <v>38</v>
      </c>
      <c r="F651">
        <v>0</v>
      </c>
      <c r="G651">
        <v>0</v>
      </c>
      <c r="H651">
        <v>2569176</v>
      </c>
    </row>
    <row r="652" spans="1:8" x14ac:dyDescent="0.25">
      <c r="A652" t="str">
        <f>COUNTIF($E$2:E652,E652)&amp;E652</f>
        <v>5Mimarlık Fakültesi</v>
      </c>
      <c r="B652" t="s">
        <v>2551</v>
      </c>
      <c r="C652" t="s">
        <v>797</v>
      </c>
      <c r="D652" t="s">
        <v>1991</v>
      </c>
      <c r="E652" t="s">
        <v>39</v>
      </c>
      <c r="F652">
        <v>0</v>
      </c>
      <c r="G652">
        <v>0</v>
      </c>
      <c r="H652">
        <v>2569283</v>
      </c>
    </row>
    <row r="653" spans="1:8" x14ac:dyDescent="0.25">
      <c r="A653" t="str">
        <f>COUNTIF($E$2:E653,E653)&amp;E653</f>
        <v>47İktisadi ve İdari Bilimler Fakültesi</v>
      </c>
      <c r="B653" t="s">
        <v>2552</v>
      </c>
      <c r="C653" t="s">
        <v>798</v>
      </c>
      <c r="D653" t="s">
        <v>1991</v>
      </c>
      <c r="E653" t="s">
        <v>35</v>
      </c>
      <c r="F653">
        <v>0</v>
      </c>
      <c r="G653">
        <v>0</v>
      </c>
      <c r="H653">
        <v>2569390</v>
      </c>
    </row>
    <row r="654" spans="1:8" x14ac:dyDescent="0.25">
      <c r="A654" t="str">
        <f>COUNTIF($E$2:E654,E654)&amp;E654</f>
        <v>16Kütüphane ve Dokümantasyon Daire Başkanlığı</v>
      </c>
      <c r="B654" t="s">
        <v>2312</v>
      </c>
      <c r="C654" t="s">
        <v>799</v>
      </c>
      <c r="D654" t="s">
        <v>1992</v>
      </c>
      <c r="E654" t="s">
        <v>38</v>
      </c>
      <c r="F654">
        <v>0</v>
      </c>
      <c r="G654">
        <v>0</v>
      </c>
      <c r="H654">
        <v>2569408</v>
      </c>
    </row>
    <row r="655" spans="1:8" x14ac:dyDescent="0.25">
      <c r="A655" t="str">
        <f>COUNTIF($E$2:E655,E655)&amp;E655</f>
        <v xml:space="preserve">11Öğrenci İşleri Daire Başkanlığı </v>
      </c>
      <c r="B655" t="s">
        <v>2026</v>
      </c>
      <c r="C655" t="s">
        <v>800</v>
      </c>
      <c r="D655" t="s">
        <v>1992</v>
      </c>
      <c r="E655" t="s">
        <v>133</v>
      </c>
      <c r="F655">
        <v>0</v>
      </c>
      <c r="G655">
        <v>0</v>
      </c>
      <c r="H655">
        <v>2569580</v>
      </c>
    </row>
    <row r="656" spans="1:8" x14ac:dyDescent="0.25">
      <c r="A656" t="str">
        <f>COUNTIF($E$2:E656,E656)&amp;E656</f>
        <v>48İktisadi ve İdari Bilimler Fakültesi</v>
      </c>
      <c r="B656" t="s">
        <v>2553</v>
      </c>
      <c r="C656" t="s">
        <v>801</v>
      </c>
      <c r="D656" t="s">
        <v>1991</v>
      </c>
      <c r="E656" t="s">
        <v>35</v>
      </c>
      <c r="F656">
        <v>0</v>
      </c>
      <c r="G656">
        <v>0</v>
      </c>
      <c r="H656">
        <v>2569655</v>
      </c>
    </row>
    <row r="657" spans="1:8" x14ac:dyDescent="0.25">
      <c r="A657" t="str">
        <f>COUNTIF($E$2:E657,E657)&amp;E657</f>
        <v xml:space="preserve">12Öğrenci İşleri Daire Başkanlığı </v>
      </c>
      <c r="B657" t="s">
        <v>2382</v>
      </c>
      <c r="C657" t="s">
        <v>802</v>
      </c>
      <c r="D657" t="s">
        <v>1992</v>
      </c>
      <c r="E657" t="s">
        <v>133</v>
      </c>
      <c r="F657">
        <v>0</v>
      </c>
      <c r="G657">
        <v>0</v>
      </c>
      <c r="H657">
        <v>2569705</v>
      </c>
    </row>
    <row r="658" spans="1:8" x14ac:dyDescent="0.25">
      <c r="A658" t="str">
        <f>COUNTIF($E$2:E658,E658)&amp;E658</f>
        <v>27Mühendislik Fakültesi</v>
      </c>
      <c r="B658" t="s">
        <v>2554</v>
      </c>
      <c r="C658" t="s">
        <v>803</v>
      </c>
      <c r="D658" t="s">
        <v>1991</v>
      </c>
      <c r="E658" t="s">
        <v>40</v>
      </c>
      <c r="F658">
        <v>0</v>
      </c>
      <c r="G658">
        <v>0</v>
      </c>
      <c r="H658">
        <v>2569754</v>
      </c>
    </row>
    <row r="659" spans="1:8" x14ac:dyDescent="0.25">
      <c r="A659" t="str">
        <f>COUNTIF($E$2:E659,E659)&amp;E659</f>
        <v xml:space="preserve">13Öğrenci İşleri Daire Başkanlığı </v>
      </c>
      <c r="B659" t="s">
        <v>2292</v>
      </c>
      <c r="C659" t="s">
        <v>804</v>
      </c>
      <c r="D659" t="s">
        <v>1992</v>
      </c>
      <c r="E659" t="s">
        <v>133</v>
      </c>
      <c r="F659">
        <v>0</v>
      </c>
      <c r="G659">
        <v>0</v>
      </c>
      <c r="H659">
        <v>2569861</v>
      </c>
    </row>
    <row r="660" spans="1:8" x14ac:dyDescent="0.25">
      <c r="A660" t="str">
        <f>COUNTIF($E$2:E660,E660)&amp;E660</f>
        <v>28Mühendislik Fakültesi</v>
      </c>
      <c r="B660" t="s">
        <v>2197</v>
      </c>
      <c r="C660" t="s">
        <v>805</v>
      </c>
      <c r="D660" t="s">
        <v>1991</v>
      </c>
      <c r="E660" t="s">
        <v>40</v>
      </c>
      <c r="F660">
        <v>0</v>
      </c>
      <c r="G660">
        <v>0</v>
      </c>
      <c r="H660">
        <v>2569960</v>
      </c>
    </row>
    <row r="661" spans="1:8" x14ac:dyDescent="0.25">
      <c r="A661" t="str">
        <f>COUNTIF($E$2:E661,E661)&amp;E661</f>
        <v>29Mühendislik Fakültesi</v>
      </c>
      <c r="B661" t="s">
        <v>2555</v>
      </c>
      <c r="C661" t="s">
        <v>806</v>
      </c>
      <c r="D661" t="s">
        <v>1991</v>
      </c>
      <c r="E661" t="s">
        <v>40</v>
      </c>
      <c r="F661">
        <v>0</v>
      </c>
      <c r="G661">
        <v>0</v>
      </c>
      <c r="H661">
        <v>2569978</v>
      </c>
    </row>
    <row r="662" spans="1:8" x14ac:dyDescent="0.25">
      <c r="A662" t="str">
        <f>COUNTIF($E$2:E662,E662)&amp;E662</f>
        <v>30Mühendislik Fakültesi</v>
      </c>
      <c r="B662" t="s">
        <v>2505</v>
      </c>
      <c r="C662" t="s">
        <v>807</v>
      </c>
      <c r="D662" t="s">
        <v>1991</v>
      </c>
      <c r="E662" t="s">
        <v>40</v>
      </c>
      <c r="F662">
        <v>0</v>
      </c>
      <c r="G662">
        <v>0</v>
      </c>
      <c r="H662">
        <v>2570042</v>
      </c>
    </row>
    <row r="663" spans="1:8" x14ac:dyDescent="0.25">
      <c r="A663" t="str">
        <f>COUNTIF($E$2:E663,E663)&amp;E663</f>
        <v xml:space="preserve">14Öğrenci İşleri Daire Başkanlığı </v>
      </c>
      <c r="B663" t="s">
        <v>2556</v>
      </c>
      <c r="C663" t="s">
        <v>808</v>
      </c>
      <c r="D663" t="s">
        <v>1992</v>
      </c>
      <c r="E663" t="s">
        <v>133</v>
      </c>
      <c r="F663">
        <v>0</v>
      </c>
      <c r="G663">
        <v>0</v>
      </c>
      <c r="H663">
        <v>2570190</v>
      </c>
    </row>
    <row r="664" spans="1:8" x14ac:dyDescent="0.25">
      <c r="A664" t="str">
        <f>COUNTIF($E$2:E664,E664)&amp;E664</f>
        <v>2İleri Teknolojilerde Test ve Ölçüm Merkezi (MERKEZ LABORATUVARI)</v>
      </c>
      <c r="B664" t="s">
        <v>2232</v>
      </c>
      <c r="C664" t="s">
        <v>809</v>
      </c>
      <c r="D664" t="s">
        <v>1991</v>
      </c>
      <c r="E664" t="s">
        <v>135</v>
      </c>
      <c r="F664">
        <v>0</v>
      </c>
      <c r="G664">
        <v>0</v>
      </c>
      <c r="H664">
        <v>2570216</v>
      </c>
    </row>
    <row r="665" spans="1:8" x14ac:dyDescent="0.25">
      <c r="A665" t="str">
        <f>COUNTIF($E$2:E665,E665)&amp;E665</f>
        <v xml:space="preserve">15Öğrenci İşleri Daire Başkanlığı </v>
      </c>
      <c r="B665" t="s">
        <v>2557</v>
      </c>
      <c r="C665" t="s">
        <v>810</v>
      </c>
      <c r="D665" t="s">
        <v>1992</v>
      </c>
      <c r="E665" t="s">
        <v>133</v>
      </c>
      <c r="F665">
        <v>0</v>
      </c>
      <c r="G665">
        <v>0</v>
      </c>
      <c r="H665">
        <v>2570505</v>
      </c>
    </row>
    <row r="666" spans="1:8" x14ac:dyDescent="0.25">
      <c r="A666" t="str">
        <f>COUNTIF($E$2:E666,E666)&amp;E666</f>
        <v>4Kaynak Teknolojisi ve Tahribatsız Muayene Araş. ve Uyg. Mrk. (KATAMER)</v>
      </c>
      <c r="B666" t="s">
        <v>2558</v>
      </c>
      <c r="C666" t="s">
        <v>811</v>
      </c>
      <c r="D666" t="s">
        <v>1991</v>
      </c>
      <c r="E666" t="s">
        <v>36</v>
      </c>
      <c r="F666">
        <v>0</v>
      </c>
      <c r="G666">
        <v>0</v>
      </c>
      <c r="H666">
        <v>2570539</v>
      </c>
    </row>
    <row r="667" spans="1:8" x14ac:dyDescent="0.25">
      <c r="A667" t="str">
        <f>COUNTIF($E$2:E667,E667)&amp;E667</f>
        <v xml:space="preserve">16Öğrenci İşleri Daire Başkanlığı </v>
      </c>
      <c r="B667" t="s">
        <v>2306</v>
      </c>
      <c r="C667" t="s">
        <v>812</v>
      </c>
      <c r="D667" t="s">
        <v>1992</v>
      </c>
      <c r="E667" t="s">
        <v>133</v>
      </c>
      <c r="F667">
        <v>0</v>
      </c>
      <c r="G667">
        <v>0</v>
      </c>
      <c r="H667">
        <v>2570661</v>
      </c>
    </row>
    <row r="668" spans="1:8" x14ac:dyDescent="0.25">
      <c r="A668" t="str">
        <f>COUNTIF($E$2:E668,E668)&amp;E668</f>
        <v>5Kaynak Teknolojisi ve Tahribatsız Muayene Araş. ve Uyg. Mrk. (KATAMER)</v>
      </c>
      <c r="B668" t="s">
        <v>2559</v>
      </c>
      <c r="C668" t="s">
        <v>813</v>
      </c>
      <c r="D668" t="s">
        <v>1991</v>
      </c>
      <c r="E668" t="s">
        <v>36</v>
      </c>
      <c r="F668">
        <v>0</v>
      </c>
      <c r="G668">
        <v>0</v>
      </c>
      <c r="H668">
        <v>2570711</v>
      </c>
    </row>
    <row r="669" spans="1:8" x14ac:dyDescent="0.25">
      <c r="A669" t="str">
        <f>COUNTIF($E$2:E669,E669)&amp;E669</f>
        <v xml:space="preserve">17Öğrenci İşleri Daire Başkanlığı </v>
      </c>
      <c r="B669" t="s">
        <v>2560</v>
      </c>
      <c r="C669" t="s">
        <v>814</v>
      </c>
      <c r="D669" t="s">
        <v>1992</v>
      </c>
      <c r="E669" t="s">
        <v>133</v>
      </c>
      <c r="F669">
        <v>0</v>
      </c>
      <c r="G669">
        <v>0</v>
      </c>
      <c r="H669">
        <v>2570828</v>
      </c>
    </row>
    <row r="670" spans="1:8" x14ac:dyDescent="0.25">
      <c r="A670" t="str">
        <f>COUNTIF($E$2:E670,E670)&amp;E670</f>
        <v xml:space="preserve">18Öğrenci İşleri Daire Başkanlığı </v>
      </c>
      <c r="B670" t="s">
        <v>2561</v>
      </c>
      <c r="C670" t="s">
        <v>815</v>
      </c>
      <c r="D670" t="s">
        <v>1992</v>
      </c>
      <c r="E670" t="s">
        <v>133</v>
      </c>
      <c r="F670">
        <v>0</v>
      </c>
      <c r="G670">
        <v>0</v>
      </c>
      <c r="H670">
        <v>2570893</v>
      </c>
    </row>
    <row r="671" spans="1:8" x14ac:dyDescent="0.25">
      <c r="A671" t="str">
        <f>COUNTIF($E$2:E671,E671)&amp;E671</f>
        <v xml:space="preserve">19Öğrenci İşleri Daire Başkanlığı </v>
      </c>
      <c r="B671" t="s">
        <v>2562</v>
      </c>
      <c r="C671" t="s">
        <v>816</v>
      </c>
      <c r="D671" t="s">
        <v>1992</v>
      </c>
      <c r="E671" t="s">
        <v>133</v>
      </c>
      <c r="F671">
        <v>0</v>
      </c>
      <c r="G671">
        <v>0</v>
      </c>
      <c r="H671">
        <v>2571198</v>
      </c>
    </row>
    <row r="672" spans="1:8" x14ac:dyDescent="0.25">
      <c r="A672" t="str">
        <f>COUNTIF($E$2:E672,E672)&amp;E672</f>
        <v>3Konfüçyus Merkezi</v>
      </c>
      <c r="B672" t="s">
        <v>2382</v>
      </c>
      <c r="C672" t="s">
        <v>202</v>
      </c>
      <c r="D672" t="s">
        <v>1991</v>
      </c>
      <c r="E672" t="s">
        <v>37</v>
      </c>
      <c r="F672">
        <v>0</v>
      </c>
      <c r="G672">
        <v>0</v>
      </c>
      <c r="H672">
        <v>2571446</v>
      </c>
    </row>
    <row r="673" spans="1:8" x14ac:dyDescent="0.25">
      <c r="A673" t="str">
        <f>COUNTIF($E$2:E673,E673)&amp;E673</f>
        <v>17Kütüphane ve Dokümantasyon Daire Başkanlığı</v>
      </c>
      <c r="B673" t="s">
        <v>2563</v>
      </c>
      <c r="C673" t="s">
        <v>817</v>
      </c>
      <c r="D673" t="s">
        <v>1992</v>
      </c>
      <c r="E673" t="s">
        <v>38</v>
      </c>
      <c r="F673">
        <v>0</v>
      </c>
      <c r="G673">
        <v>0</v>
      </c>
      <c r="H673">
        <v>2571453</v>
      </c>
    </row>
    <row r="674" spans="1:8" x14ac:dyDescent="0.25">
      <c r="A674" t="str">
        <f>COUNTIF($E$2:E674,E674)&amp;E674</f>
        <v>4Konfüçyus Merkezi</v>
      </c>
      <c r="B674" t="s">
        <v>2339</v>
      </c>
      <c r="C674" t="s">
        <v>818</v>
      </c>
      <c r="D674" t="s">
        <v>1991</v>
      </c>
      <c r="E674" t="s">
        <v>37</v>
      </c>
      <c r="F674">
        <v>0</v>
      </c>
      <c r="G674">
        <v>0</v>
      </c>
      <c r="H674">
        <v>2571651</v>
      </c>
    </row>
    <row r="675" spans="1:8" x14ac:dyDescent="0.25">
      <c r="A675" t="str">
        <f>COUNTIF($E$2:E675,E675)&amp;E675</f>
        <v xml:space="preserve">20Öğrenci İşleri Daire Başkanlığı </v>
      </c>
      <c r="B675" t="s">
        <v>2564</v>
      </c>
      <c r="C675" t="s">
        <v>819</v>
      </c>
      <c r="D675" t="s">
        <v>1992</v>
      </c>
      <c r="E675" t="s">
        <v>133</v>
      </c>
      <c r="F675">
        <v>0</v>
      </c>
      <c r="G675">
        <v>0</v>
      </c>
      <c r="H675">
        <v>2571750</v>
      </c>
    </row>
    <row r="676" spans="1:8" x14ac:dyDescent="0.25">
      <c r="A676" t="str">
        <f>COUNTIF($E$2:E676,E676)&amp;E676</f>
        <v xml:space="preserve">21Öğrenci İşleri Daire Başkanlığı </v>
      </c>
      <c r="B676" t="s">
        <v>2565</v>
      </c>
      <c r="C676" t="s">
        <v>820</v>
      </c>
      <c r="D676" t="s">
        <v>1992</v>
      </c>
      <c r="E676" t="s">
        <v>133</v>
      </c>
      <c r="F676">
        <v>0</v>
      </c>
      <c r="G676">
        <v>0</v>
      </c>
      <c r="H676">
        <v>2571768</v>
      </c>
    </row>
    <row r="677" spans="1:8" x14ac:dyDescent="0.25">
      <c r="A677" t="str">
        <f>COUNTIF($E$2:E677,E677)&amp;E677</f>
        <v xml:space="preserve">22Öğrenci İşleri Daire Başkanlığı </v>
      </c>
      <c r="B677" t="s">
        <v>2566</v>
      </c>
      <c r="C677" t="s">
        <v>821</v>
      </c>
      <c r="D677" t="s">
        <v>1992</v>
      </c>
      <c r="E677" t="s">
        <v>133</v>
      </c>
      <c r="F677">
        <v>0</v>
      </c>
      <c r="G677">
        <v>0</v>
      </c>
      <c r="H677">
        <v>2571834</v>
      </c>
    </row>
    <row r="678" spans="1:8" x14ac:dyDescent="0.25">
      <c r="A678" t="str">
        <f>COUNTIF($E$2:E678,E678)&amp;E678</f>
        <v xml:space="preserve">23Öğrenci İşleri Daire Başkanlığı </v>
      </c>
      <c r="B678" t="s">
        <v>2560</v>
      </c>
      <c r="C678" t="s">
        <v>822</v>
      </c>
      <c r="D678" t="s">
        <v>1992</v>
      </c>
      <c r="E678" t="s">
        <v>133</v>
      </c>
      <c r="F678">
        <v>0</v>
      </c>
      <c r="G678">
        <v>0</v>
      </c>
      <c r="H678">
        <v>2571982</v>
      </c>
    </row>
    <row r="679" spans="1:8" x14ac:dyDescent="0.25">
      <c r="A679" t="str">
        <f>COUNTIF($E$2:E679,E679)&amp;E679</f>
        <v xml:space="preserve">24Öğrenci İşleri Daire Başkanlığı </v>
      </c>
      <c r="B679" t="s">
        <v>2567</v>
      </c>
      <c r="C679" t="s">
        <v>823</v>
      </c>
      <c r="D679" t="s">
        <v>1992</v>
      </c>
      <c r="E679" t="s">
        <v>133</v>
      </c>
      <c r="F679">
        <v>0</v>
      </c>
      <c r="G679">
        <v>0</v>
      </c>
      <c r="H679">
        <v>2571990</v>
      </c>
    </row>
    <row r="680" spans="1:8" x14ac:dyDescent="0.25">
      <c r="A680" t="str">
        <f>COUNTIF($E$2:E680,E680)&amp;E680</f>
        <v xml:space="preserve">25Öğrenci İşleri Daire Başkanlığı </v>
      </c>
      <c r="B680" t="s">
        <v>2568</v>
      </c>
      <c r="C680" t="s">
        <v>824</v>
      </c>
      <c r="D680" t="s">
        <v>1992</v>
      </c>
      <c r="E680" t="s">
        <v>133</v>
      </c>
      <c r="F680">
        <v>0</v>
      </c>
      <c r="G680">
        <v>0</v>
      </c>
      <c r="H680">
        <v>2572006</v>
      </c>
    </row>
    <row r="681" spans="1:8" x14ac:dyDescent="0.25">
      <c r="A681" t="str">
        <f>COUNTIF($E$2:E681,E681)&amp;E681</f>
        <v>4Personel Dairesi Başkanlığı</v>
      </c>
      <c r="B681" t="s">
        <v>2423</v>
      </c>
      <c r="C681" t="s">
        <v>825</v>
      </c>
      <c r="D681" t="s">
        <v>1992</v>
      </c>
      <c r="E681" t="s">
        <v>128</v>
      </c>
      <c r="F681">
        <v>0</v>
      </c>
      <c r="G681">
        <v>0</v>
      </c>
      <c r="H681">
        <v>2572253</v>
      </c>
    </row>
    <row r="682" spans="1:8" x14ac:dyDescent="0.25">
      <c r="A682" t="str">
        <f>COUNTIF($E$2:E682,E682)&amp;E682</f>
        <v>5Konfüçyus Merkezi</v>
      </c>
      <c r="B682" t="s">
        <v>2569</v>
      </c>
      <c r="C682" t="s">
        <v>826</v>
      </c>
      <c r="D682" t="s">
        <v>1991</v>
      </c>
      <c r="E682" t="s">
        <v>37</v>
      </c>
      <c r="F682">
        <v>0</v>
      </c>
      <c r="G682">
        <v>0</v>
      </c>
      <c r="H682">
        <v>2572576</v>
      </c>
    </row>
    <row r="683" spans="1:8" x14ac:dyDescent="0.25">
      <c r="A683" t="str">
        <f>COUNTIF($E$2:E683,E683)&amp;E683</f>
        <v>5Personel Dairesi Başkanlığı</v>
      </c>
      <c r="B683" t="s">
        <v>2570</v>
      </c>
      <c r="C683" t="s">
        <v>827</v>
      </c>
      <c r="D683" t="s">
        <v>1992</v>
      </c>
      <c r="E683" t="s">
        <v>128</v>
      </c>
      <c r="F683">
        <v>0</v>
      </c>
      <c r="G683">
        <v>0</v>
      </c>
      <c r="H683">
        <v>2572592</v>
      </c>
    </row>
    <row r="684" spans="1:8" x14ac:dyDescent="0.25">
      <c r="A684" t="str">
        <f>COUNTIF($E$2:E684,E684)&amp;E684</f>
        <v>1Kurumsal Büyük Veri Yönetimi Koordinatörlüğü</v>
      </c>
      <c r="B684" t="s">
        <v>2571</v>
      </c>
      <c r="C684" t="s">
        <v>828</v>
      </c>
      <c r="D684" t="s">
        <v>1991</v>
      </c>
      <c r="E684" t="s">
        <v>141</v>
      </c>
      <c r="F684">
        <v>0</v>
      </c>
      <c r="G684">
        <v>0</v>
      </c>
      <c r="H684">
        <v>2572832</v>
      </c>
    </row>
    <row r="685" spans="1:8" x14ac:dyDescent="0.25">
      <c r="A685" t="str">
        <f>COUNTIF($E$2:E685,E685)&amp;E685</f>
        <v>6Personel Dairesi Başkanlığı</v>
      </c>
      <c r="B685" t="s">
        <v>2572</v>
      </c>
      <c r="C685" t="s">
        <v>829</v>
      </c>
      <c r="D685" t="s">
        <v>1992</v>
      </c>
      <c r="E685" t="s">
        <v>128</v>
      </c>
      <c r="F685">
        <v>0</v>
      </c>
      <c r="G685">
        <v>0</v>
      </c>
      <c r="H685">
        <v>2572840</v>
      </c>
    </row>
    <row r="686" spans="1:8" x14ac:dyDescent="0.25">
      <c r="A686" t="str">
        <f>COUNTIF($E$2:E686,E686)&amp;E686</f>
        <v>2Kurumsal Büyük Veri Yönetimi Koordinatörlüğü</v>
      </c>
      <c r="B686" t="s">
        <v>2573</v>
      </c>
      <c r="C686" t="s">
        <v>830</v>
      </c>
      <c r="D686" t="s">
        <v>1991</v>
      </c>
      <c r="E686" t="s">
        <v>141</v>
      </c>
      <c r="F686">
        <v>0</v>
      </c>
      <c r="G686">
        <v>0</v>
      </c>
      <c r="H686">
        <v>2572873</v>
      </c>
    </row>
    <row r="687" spans="1:8" x14ac:dyDescent="0.25">
      <c r="A687" t="str">
        <f>COUNTIF($E$2:E687,E687)&amp;E687</f>
        <v>3Kurumsal Büyük Veri Yönetimi Koordinatörlüğü</v>
      </c>
      <c r="B687" t="s">
        <v>2574</v>
      </c>
      <c r="C687" t="s">
        <v>831</v>
      </c>
      <c r="D687" t="s">
        <v>1991</v>
      </c>
      <c r="E687" t="s">
        <v>141</v>
      </c>
      <c r="F687">
        <v>0</v>
      </c>
      <c r="G687">
        <v>0</v>
      </c>
      <c r="H687">
        <v>2572915</v>
      </c>
    </row>
    <row r="688" spans="1:8" x14ac:dyDescent="0.25">
      <c r="A688" t="str">
        <f>COUNTIF($E$2:E688,E688)&amp;E688</f>
        <v>7Personel Dairesi Başkanlığı</v>
      </c>
      <c r="B688" t="s">
        <v>2575</v>
      </c>
      <c r="C688" t="s">
        <v>832</v>
      </c>
      <c r="D688" t="s">
        <v>1992</v>
      </c>
      <c r="E688" t="s">
        <v>128</v>
      </c>
      <c r="F688">
        <v>0</v>
      </c>
      <c r="G688">
        <v>0</v>
      </c>
      <c r="H688">
        <v>2572956</v>
      </c>
    </row>
    <row r="689" spans="1:8" x14ac:dyDescent="0.25">
      <c r="A689" t="str">
        <f>COUNTIF($E$2:E689,E689)&amp;E689</f>
        <v>8Personel Dairesi Başkanlığı</v>
      </c>
      <c r="B689" t="s">
        <v>2576</v>
      </c>
      <c r="C689" t="s">
        <v>833</v>
      </c>
      <c r="D689" t="s">
        <v>1992</v>
      </c>
      <c r="E689" t="s">
        <v>128</v>
      </c>
      <c r="F689">
        <v>0</v>
      </c>
      <c r="G689">
        <v>0</v>
      </c>
      <c r="H689">
        <v>2572972</v>
      </c>
    </row>
    <row r="690" spans="1:8" x14ac:dyDescent="0.25">
      <c r="A690" t="str">
        <f>COUNTIF($E$2:E690,E690)&amp;E690</f>
        <v>4Kurumsal Büyük Veri Yönetimi Koordinatörlüğü</v>
      </c>
      <c r="B690" t="s">
        <v>2577</v>
      </c>
      <c r="C690" t="s">
        <v>834</v>
      </c>
      <c r="D690" t="s">
        <v>1991</v>
      </c>
      <c r="E690" t="s">
        <v>141</v>
      </c>
      <c r="F690">
        <v>0</v>
      </c>
      <c r="G690">
        <v>0</v>
      </c>
      <c r="H690">
        <v>2573194</v>
      </c>
    </row>
    <row r="691" spans="1:8" x14ac:dyDescent="0.25">
      <c r="A691" t="str">
        <f>COUNTIF($E$2:E691,E691)&amp;E691</f>
        <v>1Meslek Yüksekokulu Müdürlüğü</v>
      </c>
      <c r="B691" t="s">
        <v>2578</v>
      </c>
      <c r="C691" t="s">
        <v>835</v>
      </c>
      <c r="D691" t="s">
        <v>1991</v>
      </c>
      <c r="E691" t="s">
        <v>142</v>
      </c>
      <c r="F691">
        <v>0</v>
      </c>
      <c r="G691">
        <v>0</v>
      </c>
      <c r="H691">
        <v>2573269</v>
      </c>
    </row>
    <row r="692" spans="1:8" x14ac:dyDescent="0.25">
      <c r="A692" t="str">
        <f>COUNTIF($E$2:E692,E692)&amp;E692</f>
        <v>2Meslek Yüksekokulu Müdürlüğü</v>
      </c>
      <c r="B692" t="s">
        <v>2490</v>
      </c>
      <c r="C692" t="s">
        <v>836</v>
      </c>
      <c r="D692" t="s">
        <v>1991</v>
      </c>
      <c r="E692" t="s">
        <v>142</v>
      </c>
      <c r="F692">
        <v>0</v>
      </c>
      <c r="G692">
        <v>0</v>
      </c>
      <c r="H692">
        <v>2573277</v>
      </c>
    </row>
    <row r="693" spans="1:8" x14ac:dyDescent="0.25">
      <c r="A693" t="str">
        <f>COUNTIF($E$2:E693,E693)&amp;E693</f>
        <v>9Personel Dairesi Başkanlığı</v>
      </c>
      <c r="B693" t="s">
        <v>2530</v>
      </c>
      <c r="C693" t="s">
        <v>837</v>
      </c>
      <c r="D693" t="s">
        <v>1992</v>
      </c>
      <c r="E693" t="s">
        <v>128</v>
      </c>
      <c r="F693">
        <v>0</v>
      </c>
      <c r="G693">
        <v>0</v>
      </c>
      <c r="H693">
        <v>2573350</v>
      </c>
    </row>
    <row r="694" spans="1:8" x14ac:dyDescent="0.25">
      <c r="A694" t="str">
        <f>COUNTIF($E$2:E694,E694)&amp;E694</f>
        <v>5Mezunlarla İletişim Ofisi</v>
      </c>
      <c r="B694" t="s">
        <v>2579</v>
      </c>
      <c r="C694" t="s">
        <v>838</v>
      </c>
      <c r="D694" t="s">
        <v>1991</v>
      </c>
      <c r="E694" t="s">
        <v>125</v>
      </c>
      <c r="F694">
        <v>0</v>
      </c>
      <c r="G694">
        <v>0</v>
      </c>
      <c r="H694">
        <v>2573368</v>
      </c>
    </row>
    <row r="695" spans="1:8" x14ac:dyDescent="0.25">
      <c r="A695" t="str">
        <f>COUNTIF($E$2:E695,E695)&amp;E695</f>
        <v>10Personel Dairesi Başkanlığı</v>
      </c>
      <c r="B695" t="s">
        <v>2580</v>
      </c>
      <c r="C695" t="s">
        <v>839</v>
      </c>
      <c r="D695" t="s">
        <v>1992</v>
      </c>
      <c r="E695" t="s">
        <v>128</v>
      </c>
      <c r="F695">
        <v>0</v>
      </c>
      <c r="G695">
        <v>0</v>
      </c>
      <c r="H695">
        <v>2573525</v>
      </c>
    </row>
    <row r="696" spans="1:8" x14ac:dyDescent="0.25">
      <c r="A696" t="str">
        <f>COUNTIF($E$2:E696,E696)&amp;E696</f>
        <v>6Mezunlarla İletişim Ofisi</v>
      </c>
      <c r="B696" t="s">
        <v>2581</v>
      </c>
      <c r="C696" t="s">
        <v>840</v>
      </c>
      <c r="D696" t="s">
        <v>1991</v>
      </c>
      <c r="E696" t="s">
        <v>125</v>
      </c>
      <c r="F696">
        <v>0</v>
      </c>
      <c r="G696">
        <v>0</v>
      </c>
      <c r="H696">
        <v>2573616</v>
      </c>
    </row>
    <row r="697" spans="1:8" x14ac:dyDescent="0.25">
      <c r="A697" t="str">
        <f>COUNTIF($E$2:E697,E697)&amp;E697</f>
        <v>7Mezunlarla İletişim Ofisi</v>
      </c>
      <c r="B697" t="s">
        <v>2308</v>
      </c>
      <c r="C697" t="s">
        <v>841</v>
      </c>
      <c r="D697" t="s">
        <v>1991</v>
      </c>
      <c r="E697" t="s">
        <v>125</v>
      </c>
      <c r="F697">
        <v>0</v>
      </c>
      <c r="G697">
        <v>0</v>
      </c>
      <c r="H697">
        <v>2573673</v>
      </c>
    </row>
    <row r="698" spans="1:8" x14ac:dyDescent="0.25">
      <c r="A698" t="str">
        <f>COUNTIF($E$2:E698,E698)&amp;E698</f>
        <v>6Mimarlık Fakültesi</v>
      </c>
      <c r="B698" t="s">
        <v>2582</v>
      </c>
      <c r="C698" t="s">
        <v>842</v>
      </c>
      <c r="D698" t="s">
        <v>1991</v>
      </c>
      <c r="E698" t="s">
        <v>39</v>
      </c>
      <c r="F698">
        <v>0</v>
      </c>
      <c r="G698">
        <v>0</v>
      </c>
      <c r="H698">
        <v>2573681</v>
      </c>
    </row>
    <row r="699" spans="1:8" x14ac:dyDescent="0.25">
      <c r="A699" t="str">
        <f>COUNTIF($E$2:E699,E699)&amp;E699</f>
        <v>11Personel Dairesi Başkanlığı</v>
      </c>
      <c r="B699" t="s">
        <v>2358</v>
      </c>
      <c r="C699" t="s">
        <v>843</v>
      </c>
      <c r="D699" t="s">
        <v>1992</v>
      </c>
      <c r="E699" t="s">
        <v>128</v>
      </c>
      <c r="F699">
        <v>0</v>
      </c>
      <c r="G699">
        <v>0</v>
      </c>
      <c r="H699">
        <v>2573699</v>
      </c>
    </row>
    <row r="700" spans="1:8" x14ac:dyDescent="0.25">
      <c r="A700" t="str">
        <f>COUNTIF($E$2:E700,E700)&amp;E700</f>
        <v>7Mimarlık Fakültesi</v>
      </c>
      <c r="B700" t="s">
        <v>2530</v>
      </c>
      <c r="C700" t="s">
        <v>844</v>
      </c>
      <c r="D700" t="s">
        <v>1991</v>
      </c>
      <c r="E700" t="s">
        <v>39</v>
      </c>
      <c r="F700">
        <v>0</v>
      </c>
      <c r="G700">
        <v>0</v>
      </c>
      <c r="H700">
        <v>2573731</v>
      </c>
    </row>
    <row r="701" spans="1:8" x14ac:dyDescent="0.25">
      <c r="A701" t="str">
        <f>COUNTIF($E$2:E701,E701)&amp;E701</f>
        <v>8Mimarlık Fakültesi</v>
      </c>
      <c r="B701" t="s">
        <v>2447</v>
      </c>
      <c r="C701" t="s">
        <v>845</v>
      </c>
      <c r="D701" t="s">
        <v>1991</v>
      </c>
      <c r="E701" t="s">
        <v>39</v>
      </c>
      <c r="F701">
        <v>0</v>
      </c>
      <c r="G701">
        <v>0</v>
      </c>
      <c r="H701">
        <v>2573798</v>
      </c>
    </row>
    <row r="702" spans="1:8" x14ac:dyDescent="0.25">
      <c r="A702" t="str">
        <f>COUNTIF($E$2:E702,E702)&amp;E702</f>
        <v>9Mimarlık Fakültesi</v>
      </c>
      <c r="B702" t="s">
        <v>2583</v>
      </c>
      <c r="C702" t="s">
        <v>846</v>
      </c>
      <c r="D702" t="s">
        <v>1991</v>
      </c>
      <c r="E702" t="s">
        <v>39</v>
      </c>
      <c r="F702">
        <v>0</v>
      </c>
      <c r="G702">
        <v>0</v>
      </c>
      <c r="H702">
        <v>2573806</v>
      </c>
    </row>
    <row r="703" spans="1:8" x14ac:dyDescent="0.25">
      <c r="A703" t="str">
        <f>COUNTIF($E$2:E703,E703)&amp;E703</f>
        <v>10Mimarlık Fakültesi</v>
      </c>
      <c r="B703" t="s">
        <v>2584</v>
      </c>
      <c r="C703" t="s">
        <v>847</v>
      </c>
      <c r="D703" t="s">
        <v>1991</v>
      </c>
      <c r="E703" t="s">
        <v>39</v>
      </c>
      <c r="F703">
        <v>0</v>
      </c>
      <c r="G703">
        <v>0</v>
      </c>
      <c r="H703">
        <v>2573822</v>
      </c>
    </row>
    <row r="704" spans="1:8" x14ac:dyDescent="0.25">
      <c r="A704" t="str">
        <f>COUNTIF($E$2:E704,E704)&amp;E704</f>
        <v>12Personel Dairesi Başkanlığı</v>
      </c>
      <c r="B704" t="s">
        <v>2585</v>
      </c>
      <c r="C704" t="s">
        <v>848</v>
      </c>
      <c r="D704" t="s">
        <v>1992</v>
      </c>
      <c r="E704" t="s">
        <v>128</v>
      </c>
      <c r="F704">
        <v>0</v>
      </c>
      <c r="G704">
        <v>0</v>
      </c>
      <c r="H704">
        <v>2573848</v>
      </c>
    </row>
    <row r="705" spans="1:8" x14ac:dyDescent="0.25">
      <c r="A705" t="str">
        <f>COUNTIF($E$2:E705,E705)&amp;E705</f>
        <v>13Personel Dairesi Başkanlığı</v>
      </c>
      <c r="B705" t="s">
        <v>2492</v>
      </c>
      <c r="C705" t="s">
        <v>849</v>
      </c>
      <c r="D705" t="s">
        <v>1992</v>
      </c>
      <c r="E705" t="s">
        <v>128</v>
      </c>
      <c r="F705">
        <v>0</v>
      </c>
      <c r="G705">
        <v>0</v>
      </c>
      <c r="H705">
        <v>2573871</v>
      </c>
    </row>
    <row r="706" spans="1:8" x14ac:dyDescent="0.25">
      <c r="A706" t="str">
        <f>COUNTIF($E$2:E706,E706)&amp;E706</f>
        <v>14Personel Dairesi Başkanlığı</v>
      </c>
      <c r="B706" t="s">
        <v>2513</v>
      </c>
      <c r="C706" t="s">
        <v>850</v>
      </c>
      <c r="D706" t="s">
        <v>1992</v>
      </c>
      <c r="E706" t="s">
        <v>128</v>
      </c>
      <c r="F706">
        <v>0</v>
      </c>
      <c r="G706">
        <v>0</v>
      </c>
      <c r="H706">
        <v>2573905</v>
      </c>
    </row>
    <row r="707" spans="1:8" x14ac:dyDescent="0.25">
      <c r="A707" t="str">
        <f>COUNTIF($E$2:E707,E707)&amp;E707</f>
        <v>11Mimarlık Fakültesi</v>
      </c>
      <c r="B707" t="s">
        <v>2586</v>
      </c>
      <c r="C707" t="s">
        <v>851</v>
      </c>
      <c r="D707" t="s">
        <v>1991</v>
      </c>
      <c r="E707" t="s">
        <v>39</v>
      </c>
      <c r="F707">
        <v>0</v>
      </c>
      <c r="G707">
        <v>0</v>
      </c>
      <c r="H707">
        <v>2573947</v>
      </c>
    </row>
    <row r="708" spans="1:8" x14ac:dyDescent="0.25">
      <c r="A708" t="str">
        <f>COUNTIF($E$2:E708,E708)&amp;E708</f>
        <v>12Mimarlık Fakültesi</v>
      </c>
      <c r="B708" t="s">
        <v>2337</v>
      </c>
      <c r="C708" t="s">
        <v>852</v>
      </c>
      <c r="D708" t="s">
        <v>1991</v>
      </c>
      <c r="E708" t="s">
        <v>39</v>
      </c>
      <c r="F708">
        <v>0</v>
      </c>
      <c r="G708">
        <v>0</v>
      </c>
      <c r="H708">
        <v>2573962</v>
      </c>
    </row>
    <row r="709" spans="1:8" x14ac:dyDescent="0.25">
      <c r="A709" t="str">
        <f>COUNTIF($E$2:E709,E709)&amp;E709</f>
        <v>15Personel Dairesi Başkanlığı</v>
      </c>
      <c r="B709" t="s">
        <v>2587</v>
      </c>
      <c r="C709" t="s">
        <v>853</v>
      </c>
      <c r="D709" t="s">
        <v>1992</v>
      </c>
      <c r="E709" t="s">
        <v>128</v>
      </c>
      <c r="F709">
        <v>0</v>
      </c>
      <c r="G709">
        <v>0</v>
      </c>
      <c r="H709">
        <v>2573996</v>
      </c>
    </row>
    <row r="710" spans="1:8" x14ac:dyDescent="0.25">
      <c r="A710" t="str">
        <f>COUNTIF($E$2:E710,E710)&amp;E710</f>
        <v>16Personel Dairesi Başkanlığı</v>
      </c>
      <c r="B710" t="s">
        <v>2028</v>
      </c>
      <c r="C710" t="s">
        <v>854</v>
      </c>
      <c r="D710" t="s">
        <v>1992</v>
      </c>
      <c r="E710" t="s">
        <v>128</v>
      </c>
      <c r="F710">
        <v>0</v>
      </c>
      <c r="G710">
        <v>0</v>
      </c>
      <c r="H710">
        <v>2574085</v>
      </c>
    </row>
    <row r="711" spans="1:8" x14ac:dyDescent="0.25">
      <c r="A711" t="str">
        <f>COUNTIF($E$2:E711,E711)&amp;E711</f>
        <v>13Mimarlık Fakültesi</v>
      </c>
      <c r="B711" t="s">
        <v>2588</v>
      </c>
      <c r="C711" t="s">
        <v>855</v>
      </c>
      <c r="D711" t="s">
        <v>1991</v>
      </c>
      <c r="E711" t="s">
        <v>39</v>
      </c>
      <c r="F711">
        <v>0</v>
      </c>
      <c r="G711">
        <v>0</v>
      </c>
      <c r="H711">
        <v>2574127</v>
      </c>
    </row>
    <row r="712" spans="1:8" x14ac:dyDescent="0.25">
      <c r="A712" t="str">
        <f>COUNTIF($E$2:E712,E712)&amp;E712</f>
        <v>17Personel Dairesi Başkanlığı</v>
      </c>
      <c r="B712" t="s">
        <v>2589</v>
      </c>
      <c r="C712" t="s">
        <v>856</v>
      </c>
      <c r="D712" t="s">
        <v>1992</v>
      </c>
      <c r="E712" t="s">
        <v>128</v>
      </c>
      <c r="F712">
        <v>0</v>
      </c>
      <c r="G712">
        <v>0</v>
      </c>
      <c r="H712">
        <v>2574226</v>
      </c>
    </row>
    <row r="713" spans="1:8" x14ac:dyDescent="0.25">
      <c r="A713" t="str">
        <f>COUNTIF($E$2:E713,E713)&amp;E713</f>
        <v>18Personel Dairesi Başkanlığı</v>
      </c>
      <c r="B713" t="s">
        <v>2590</v>
      </c>
      <c r="C713" t="s">
        <v>857</v>
      </c>
      <c r="D713" t="s">
        <v>1992</v>
      </c>
      <c r="E713" t="s">
        <v>128</v>
      </c>
      <c r="F713">
        <v>0</v>
      </c>
      <c r="G713">
        <v>0</v>
      </c>
      <c r="H713">
        <v>2574291</v>
      </c>
    </row>
    <row r="714" spans="1:8" x14ac:dyDescent="0.25">
      <c r="A714" t="str">
        <f>COUNTIF($E$2:E714,E714)&amp;E714</f>
        <v>14Mimarlık Fakültesi</v>
      </c>
      <c r="B714" t="s">
        <v>2449</v>
      </c>
      <c r="C714" t="s">
        <v>858</v>
      </c>
      <c r="D714" t="s">
        <v>1991</v>
      </c>
      <c r="E714" t="s">
        <v>39</v>
      </c>
      <c r="F714">
        <v>0</v>
      </c>
      <c r="G714">
        <v>0</v>
      </c>
      <c r="H714">
        <v>2574341</v>
      </c>
    </row>
    <row r="715" spans="1:8" x14ac:dyDescent="0.25">
      <c r="A715" t="str">
        <f>COUNTIF($E$2:E715,E715)&amp;E715</f>
        <v>19Personel Dairesi Başkanlığı</v>
      </c>
      <c r="B715" t="s">
        <v>2591</v>
      </c>
      <c r="C715" t="s">
        <v>859</v>
      </c>
      <c r="D715" t="s">
        <v>1992</v>
      </c>
      <c r="E715" t="s">
        <v>128</v>
      </c>
      <c r="F715">
        <v>0</v>
      </c>
      <c r="G715">
        <v>0</v>
      </c>
      <c r="H715">
        <v>2574366</v>
      </c>
    </row>
    <row r="716" spans="1:8" x14ac:dyDescent="0.25">
      <c r="A716" t="str">
        <f>COUNTIF($E$2:E716,E716)&amp;E716</f>
        <v>15Mimarlık Fakültesi</v>
      </c>
      <c r="B716" t="s">
        <v>2592</v>
      </c>
      <c r="C716" t="s">
        <v>860</v>
      </c>
      <c r="D716" t="s">
        <v>1991</v>
      </c>
      <c r="E716" t="s">
        <v>39</v>
      </c>
      <c r="F716">
        <v>0</v>
      </c>
      <c r="G716">
        <v>0</v>
      </c>
      <c r="H716">
        <v>2574390</v>
      </c>
    </row>
    <row r="717" spans="1:8" x14ac:dyDescent="0.25">
      <c r="A717" t="str">
        <f>COUNTIF($E$2:E717,E717)&amp;E717</f>
        <v>7ODTÜ Uzay ve Hızlandırıcı Teknolojiler Uygulama ve Araştırma Merkezi (İVME-R)</v>
      </c>
      <c r="B717" t="s">
        <v>2593</v>
      </c>
      <c r="C717" t="s">
        <v>861</v>
      </c>
      <c r="D717" t="s">
        <v>1991</v>
      </c>
      <c r="E717" t="s">
        <v>112</v>
      </c>
      <c r="F717">
        <v>0</v>
      </c>
      <c r="G717">
        <v>0</v>
      </c>
      <c r="H717">
        <v>2574572</v>
      </c>
    </row>
    <row r="718" spans="1:8" x14ac:dyDescent="0.25">
      <c r="A718" t="str">
        <f>COUNTIF($E$2:E718,E718)&amp;E718</f>
        <v>18Sağlık Kültür ve Spor Daire Başkanlığı</v>
      </c>
      <c r="B718" t="s">
        <v>2110</v>
      </c>
      <c r="C718" t="s">
        <v>862</v>
      </c>
      <c r="D718" t="s">
        <v>1992</v>
      </c>
      <c r="E718" t="s">
        <v>45</v>
      </c>
      <c r="F718">
        <v>0</v>
      </c>
      <c r="G718">
        <v>0</v>
      </c>
      <c r="H718">
        <v>2574903</v>
      </c>
    </row>
    <row r="719" spans="1:8" x14ac:dyDescent="0.25">
      <c r="A719" t="str">
        <f>COUNTIF($E$2:E719,E719)&amp;E719</f>
        <v>31Mühendislik Fakültesi</v>
      </c>
      <c r="B719" t="s">
        <v>2291</v>
      </c>
      <c r="C719" t="s">
        <v>863</v>
      </c>
      <c r="D719" t="s">
        <v>1991</v>
      </c>
      <c r="E719" t="s">
        <v>40</v>
      </c>
      <c r="F719">
        <v>0</v>
      </c>
      <c r="G719">
        <v>0</v>
      </c>
      <c r="H719">
        <v>2575009</v>
      </c>
    </row>
    <row r="720" spans="1:8" x14ac:dyDescent="0.25">
      <c r="A720" t="str">
        <f>COUNTIF($E$2:E720,E720)&amp;E720</f>
        <v>32Mühendislik Fakültesi</v>
      </c>
      <c r="B720" t="s">
        <v>2594</v>
      </c>
      <c r="C720" t="s">
        <v>864</v>
      </c>
      <c r="D720" t="s">
        <v>1991</v>
      </c>
      <c r="E720" t="s">
        <v>40</v>
      </c>
      <c r="F720">
        <v>0</v>
      </c>
      <c r="G720">
        <v>0</v>
      </c>
      <c r="H720">
        <v>2575264</v>
      </c>
    </row>
    <row r="721" spans="1:8" x14ac:dyDescent="0.25">
      <c r="A721" t="str">
        <f>COUNTIF($E$2:E721,E721)&amp;E721</f>
        <v>33Mühendislik Fakültesi</v>
      </c>
      <c r="B721" t="s">
        <v>2595</v>
      </c>
      <c r="C721" t="s">
        <v>865</v>
      </c>
      <c r="D721" t="s">
        <v>1991</v>
      </c>
      <c r="E721" t="s">
        <v>40</v>
      </c>
      <c r="F721">
        <v>0</v>
      </c>
      <c r="G721">
        <v>0</v>
      </c>
      <c r="H721">
        <v>2575397</v>
      </c>
    </row>
    <row r="722" spans="1:8" x14ac:dyDescent="0.25">
      <c r="A722" t="str">
        <f>COUNTIF($E$2:E722,E722)&amp;E722</f>
        <v>19Sağlık Kültür ve Spor Daire Başkanlığı</v>
      </c>
      <c r="B722" t="s">
        <v>2093</v>
      </c>
      <c r="C722" t="s">
        <v>866</v>
      </c>
      <c r="D722" t="s">
        <v>1992</v>
      </c>
      <c r="E722" t="s">
        <v>45</v>
      </c>
      <c r="F722">
        <v>0</v>
      </c>
      <c r="G722">
        <v>0</v>
      </c>
      <c r="H722">
        <v>2575462</v>
      </c>
    </row>
    <row r="723" spans="1:8" x14ac:dyDescent="0.25">
      <c r="A723" t="str">
        <f>COUNTIF($E$2:E723,E723)&amp;E723</f>
        <v>7ROMER - Robotik ve Yapay Zeka Teknolojileri Uygulama ve Araştırma Merkezi</v>
      </c>
      <c r="B723" t="s">
        <v>2404</v>
      </c>
      <c r="C723" t="s">
        <v>867</v>
      </c>
      <c r="D723" t="s">
        <v>1991</v>
      </c>
      <c r="E723" t="s">
        <v>44</v>
      </c>
      <c r="F723">
        <v>0</v>
      </c>
      <c r="G723">
        <v>0</v>
      </c>
      <c r="H723">
        <v>2575587</v>
      </c>
    </row>
    <row r="724" spans="1:8" x14ac:dyDescent="0.25">
      <c r="A724" t="str">
        <f>COUNTIF($E$2:E724,E724)&amp;E724</f>
        <v>34Mühendislik Fakültesi</v>
      </c>
      <c r="B724" t="s">
        <v>2596</v>
      </c>
      <c r="C724" t="s">
        <v>868</v>
      </c>
      <c r="D724" t="s">
        <v>1991</v>
      </c>
      <c r="E724" t="s">
        <v>40</v>
      </c>
      <c r="F724">
        <v>0</v>
      </c>
      <c r="G724">
        <v>0</v>
      </c>
      <c r="H724">
        <v>2575843</v>
      </c>
    </row>
    <row r="725" spans="1:8" x14ac:dyDescent="0.25">
      <c r="A725" t="str">
        <f>COUNTIF($E$2:E725,E725)&amp;E725</f>
        <v>11ODTÜ KPM - Kariyer Planlama Uygulama ve Araştırma Merkezi (Rektörlüğe Bağlı Birim)</v>
      </c>
      <c r="B725" t="s">
        <v>2597</v>
      </c>
      <c r="C725" t="s">
        <v>869</v>
      </c>
      <c r="D725" t="s">
        <v>1992</v>
      </c>
      <c r="E725" t="s">
        <v>113</v>
      </c>
      <c r="F725">
        <v>0</v>
      </c>
      <c r="G725">
        <v>0</v>
      </c>
      <c r="H725">
        <v>2576502</v>
      </c>
    </row>
    <row r="726" spans="1:8" x14ac:dyDescent="0.25">
      <c r="A726" t="str">
        <f>COUNTIF($E$2:E726,E726)&amp;E726</f>
        <v>11Teknokent Proje Yönetim ve Danışmanlık Ofisi / TEKNOKENT Teknoloji Transfer Ofisi</v>
      </c>
      <c r="B726" t="s">
        <v>2598</v>
      </c>
      <c r="C726" t="s">
        <v>870</v>
      </c>
      <c r="D726" t="s">
        <v>1991</v>
      </c>
      <c r="E726" t="s">
        <v>51</v>
      </c>
      <c r="F726">
        <v>0</v>
      </c>
      <c r="G726">
        <v>0</v>
      </c>
      <c r="H726">
        <v>2576544</v>
      </c>
    </row>
    <row r="727" spans="1:8" x14ac:dyDescent="0.25">
      <c r="A727" t="str">
        <f>COUNTIF($E$2:E727,E727)&amp;E727</f>
        <v>20Personel Dairesi Başkanlığı</v>
      </c>
      <c r="B727" t="s">
        <v>2599</v>
      </c>
      <c r="C727" t="s">
        <v>871</v>
      </c>
      <c r="D727" t="s">
        <v>1992</v>
      </c>
      <c r="E727" t="s">
        <v>128</v>
      </c>
      <c r="F727">
        <v>0</v>
      </c>
      <c r="G727">
        <v>0</v>
      </c>
      <c r="H727">
        <v>2576601</v>
      </c>
    </row>
    <row r="728" spans="1:8" x14ac:dyDescent="0.25">
      <c r="A728" t="str">
        <f>COUNTIF($E$2:E728,E728)&amp;E728</f>
        <v>12ODTÜ KPM - Kariyer Planlama Uygulama ve Araştırma Merkezi (Rektörlüğe Bağlı Birim)</v>
      </c>
      <c r="B728" t="s">
        <v>2600</v>
      </c>
      <c r="C728" t="s">
        <v>872</v>
      </c>
      <c r="D728" t="s">
        <v>1992</v>
      </c>
      <c r="E728" t="s">
        <v>113</v>
      </c>
      <c r="F728">
        <v>0</v>
      </c>
      <c r="G728">
        <v>0</v>
      </c>
      <c r="H728">
        <v>2576791</v>
      </c>
    </row>
    <row r="729" spans="1:8" x14ac:dyDescent="0.25">
      <c r="A729" t="str">
        <f>COUNTIF($E$2:E729,E729)&amp;E729</f>
        <v>35Mühendislik Fakültesi</v>
      </c>
      <c r="B729" t="s">
        <v>2601</v>
      </c>
      <c r="C729" t="s">
        <v>873</v>
      </c>
      <c r="D729" t="s">
        <v>1991</v>
      </c>
      <c r="E729" t="s">
        <v>40</v>
      </c>
      <c r="F729">
        <v>0</v>
      </c>
      <c r="G729">
        <v>0</v>
      </c>
      <c r="H729">
        <v>2576916</v>
      </c>
    </row>
    <row r="730" spans="1:8" x14ac:dyDescent="0.25">
      <c r="A730" t="str">
        <f>COUNTIF($E$2:E730,E730)&amp;E730</f>
        <v>21Personel Dairesi Başkanlığı</v>
      </c>
      <c r="B730" t="s">
        <v>2602</v>
      </c>
      <c r="C730" t="s">
        <v>874</v>
      </c>
      <c r="D730" t="s">
        <v>1992</v>
      </c>
      <c r="E730" t="s">
        <v>128</v>
      </c>
      <c r="F730">
        <v>0</v>
      </c>
      <c r="G730">
        <v>0</v>
      </c>
      <c r="H730">
        <v>2576957</v>
      </c>
    </row>
    <row r="731" spans="1:8" x14ac:dyDescent="0.25">
      <c r="A731" t="str">
        <f>COUNTIF($E$2:E731,E731)&amp;E731</f>
        <v>22Personel Dairesi Başkanlığı</v>
      </c>
      <c r="B731" t="s">
        <v>2603</v>
      </c>
      <c r="C731" t="s">
        <v>875</v>
      </c>
      <c r="D731" t="s">
        <v>1992</v>
      </c>
      <c r="E731" t="s">
        <v>128</v>
      </c>
      <c r="F731">
        <v>0</v>
      </c>
      <c r="G731">
        <v>0</v>
      </c>
      <c r="H731">
        <v>2576973</v>
      </c>
    </row>
    <row r="732" spans="1:8" x14ac:dyDescent="0.25">
      <c r="A732" t="str">
        <f>COUNTIF($E$2:E732,E732)&amp;E732</f>
        <v>23Personel Dairesi Başkanlığı</v>
      </c>
      <c r="B732" t="s">
        <v>2604</v>
      </c>
      <c r="C732" t="s">
        <v>876</v>
      </c>
      <c r="D732" t="s">
        <v>1992</v>
      </c>
      <c r="E732" t="s">
        <v>128</v>
      </c>
      <c r="F732">
        <v>0</v>
      </c>
      <c r="G732">
        <v>0</v>
      </c>
      <c r="H732">
        <v>2577088</v>
      </c>
    </row>
    <row r="733" spans="1:8" x14ac:dyDescent="0.25">
      <c r="A733" t="str">
        <f>COUNTIF($E$2:E733,E733)&amp;E733</f>
        <v>36Mühendislik Fakültesi</v>
      </c>
      <c r="B733" t="s">
        <v>2438</v>
      </c>
      <c r="C733" t="s">
        <v>877</v>
      </c>
      <c r="D733" t="s">
        <v>1991</v>
      </c>
      <c r="E733" t="s">
        <v>40</v>
      </c>
      <c r="F733">
        <v>0</v>
      </c>
      <c r="G733">
        <v>0</v>
      </c>
      <c r="H733">
        <v>2577179</v>
      </c>
    </row>
    <row r="734" spans="1:8" x14ac:dyDescent="0.25">
      <c r="A734" t="str">
        <f>COUNTIF($E$2:E734,E734)&amp;E734</f>
        <v>37Mühendislik Fakültesi</v>
      </c>
      <c r="B734" t="s">
        <v>2205</v>
      </c>
      <c r="C734" t="s">
        <v>878</v>
      </c>
      <c r="D734" t="s">
        <v>1991</v>
      </c>
      <c r="E734" t="s">
        <v>40</v>
      </c>
      <c r="F734">
        <v>0</v>
      </c>
      <c r="G734">
        <v>0</v>
      </c>
      <c r="H734">
        <v>2577195</v>
      </c>
    </row>
    <row r="735" spans="1:8" x14ac:dyDescent="0.25">
      <c r="A735" t="str">
        <f>COUNTIF($E$2:E735,E735)&amp;E735</f>
        <v>13ODTÜ KPM - Kariyer Planlama Uygulama ve Araştırma Merkezi (Rektörlüğe Bağlı Birim)</v>
      </c>
      <c r="B735" t="s">
        <v>2605</v>
      </c>
      <c r="C735" t="s">
        <v>879</v>
      </c>
      <c r="D735" t="s">
        <v>1991</v>
      </c>
      <c r="E735" t="s">
        <v>113</v>
      </c>
      <c r="F735">
        <v>0</v>
      </c>
      <c r="G735">
        <v>0</v>
      </c>
      <c r="H735">
        <v>2577278</v>
      </c>
    </row>
    <row r="736" spans="1:8" x14ac:dyDescent="0.25">
      <c r="A736" t="str">
        <f>COUNTIF($E$2:E736,E736)&amp;E736</f>
        <v>20Sağlık Kültür ve Spor Daire Başkanlığı</v>
      </c>
      <c r="B736" t="s">
        <v>2606</v>
      </c>
      <c r="C736" t="s">
        <v>880</v>
      </c>
      <c r="D736" t="s">
        <v>1992</v>
      </c>
      <c r="E736" t="s">
        <v>45</v>
      </c>
      <c r="F736">
        <v>0</v>
      </c>
      <c r="G736">
        <v>0</v>
      </c>
      <c r="H736">
        <v>2577351</v>
      </c>
    </row>
    <row r="737" spans="1:8" x14ac:dyDescent="0.25">
      <c r="A737" t="str">
        <f>COUNTIF($E$2:E737,E737)&amp;E737</f>
        <v>4BİLTİR Merkezi (Bilgis. Dest. Tas. İmalat ve Rob. Araş.ve Uyg. Mrk.)</v>
      </c>
      <c r="B737" t="s">
        <v>2607</v>
      </c>
      <c r="C737" t="s">
        <v>881</v>
      </c>
      <c r="D737" t="s">
        <v>1991</v>
      </c>
      <c r="E737" t="s">
        <v>119</v>
      </c>
      <c r="F737">
        <v>0</v>
      </c>
      <c r="G737">
        <v>0</v>
      </c>
      <c r="H737">
        <v>2577542</v>
      </c>
    </row>
    <row r="738" spans="1:8" x14ac:dyDescent="0.25">
      <c r="A738" t="str">
        <f>COUNTIF($E$2:E738,E738)&amp;E738</f>
        <v>21Sağlık Kültür ve Spor Daire Başkanlığı</v>
      </c>
      <c r="B738" t="s">
        <v>2608</v>
      </c>
      <c r="C738" t="s">
        <v>882</v>
      </c>
      <c r="D738" t="s">
        <v>1992</v>
      </c>
      <c r="E738" t="s">
        <v>45</v>
      </c>
      <c r="F738">
        <v>0</v>
      </c>
      <c r="G738">
        <v>0</v>
      </c>
      <c r="H738">
        <v>2577583</v>
      </c>
    </row>
    <row r="739" spans="1:8" x14ac:dyDescent="0.25">
      <c r="A739" t="str">
        <f>COUNTIF($E$2:E739,E739)&amp;E739</f>
        <v>22Sağlık Kültür ve Spor Daire Başkanlığı</v>
      </c>
      <c r="B739" t="s">
        <v>2609</v>
      </c>
      <c r="C739" t="s">
        <v>883</v>
      </c>
      <c r="D739" t="s">
        <v>1992</v>
      </c>
      <c r="E739" t="s">
        <v>45</v>
      </c>
      <c r="F739">
        <v>0</v>
      </c>
      <c r="G739">
        <v>0</v>
      </c>
      <c r="H739">
        <v>2577781</v>
      </c>
    </row>
    <row r="740" spans="1:8" x14ac:dyDescent="0.25">
      <c r="A740" t="str">
        <f>COUNTIF($E$2:E740,E740)&amp;E740</f>
        <v>5BİLTİR Merkezi (Bilgis. Dest. Tas. İmalat ve Rob. Araş.ve Uyg. Mrk.)</v>
      </c>
      <c r="B740" t="s">
        <v>2610</v>
      </c>
      <c r="C740" t="s">
        <v>884</v>
      </c>
      <c r="D740" t="s">
        <v>1991</v>
      </c>
      <c r="E740" t="s">
        <v>119</v>
      </c>
      <c r="F740">
        <v>0</v>
      </c>
      <c r="G740">
        <v>0</v>
      </c>
      <c r="H740">
        <v>2577807</v>
      </c>
    </row>
    <row r="741" spans="1:8" x14ac:dyDescent="0.25">
      <c r="A741" t="str">
        <f>COUNTIF($E$2:E741,E741)&amp;E741</f>
        <v>8ROMER - Robotik ve Yapay Zeka Teknolojileri Uygulama ve Araştırma Merkezi</v>
      </c>
      <c r="B741" t="s">
        <v>2611</v>
      </c>
      <c r="C741" t="s">
        <v>885</v>
      </c>
      <c r="D741" t="s">
        <v>1991</v>
      </c>
      <c r="E741" t="s">
        <v>44</v>
      </c>
      <c r="F741">
        <v>0</v>
      </c>
      <c r="G741">
        <v>0</v>
      </c>
      <c r="H741">
        <v>2577815</v>
      </c>
    </row>
    <row r="742" spans="1:8" x14ac:dyDescent="0.25">
      <c r="A742" t="str">
        <f>COUNTIF($E$2:E742,E742)&amp;E742</f>
        <v>9ROMER - Robotik ve Yapay Zeka Teknolojileri Uygulama ve Araştırma Merkezi</v>
      </c>
      <c r="B742" t="s">
        <v>2612</v>
      </c>
      <c r="C742" t="s">
        <v>886</v>
      </c>
      <c r="D742" t="s">
        <v>1991</v>
      </c>
      <c r="E742" t="s">
        <v>44</v>
      </c>
      <c r="F742">
        <v>0</v>
      </c>
      <c r="G742">
        <v>0</v>
      </c>
      <c r="H742">
        <v>2578003</v>
      </c>
    </row>
    <row r="743" spans="1:8" x14ac:dyDescent="0.25">
      <c r="A743" t="str">
        <f>COUNTIF($E$2:E743,E743)&amp;E743</f>
        <v>12Uygulamalı Matematik Enstitüsü Müdürlüğü</v>
      </c>
      <c r="B743" t="s">
        <v>2613</v>
      </c>
      <c r="C743" t="s">
        <v>887</v>
      </c>
      <c r="D743" t="s">
        <v>1991</v>
      </c>
      <c r="E743" t="s">
        <v>126</v>
      </c>
      <c r="F743">
        <v>0</v>
      </c>
      <c r="G743">
        <v>0</v>
      </c>
      <c r="H743">
        <v>2578052</v>
      </c>
    </row>
    <row r="744" spans="1:8" x14ac:dyDescent="0.25">
      <c r="A744" t="str">
        <f>COUNTIF($E$2:E744,E744)&amp;E744</f>
        <v>23Sağlık Kültür ve Spor Daire Başkanlığı</v>
      </c>
      <c r="B744" t="s">
        <v>2614</v>
      </c>
      <c r="C744" t="s">
        <v>888</v>
      </c>
      <c r="D744" t="s">
        <v>1992</v>
      </c>
      <c r="E744" t="s">
        <v>45</v>
      </c>
      <c r="F744">
        <v>0</v>
      </c>
      <c r="G744">
        <v>0</v>
      </c>
      <c r="H744">
        <v>2578185</v>
      </c>
    </row>
    <row r="745" spans="1:8" x14ac:dyDescent="0.25">
      <c r="A745" t="str">
        <f>COUNTIF($E$2:E745,E745)&amp;E745</f>
        <v>24Sağlık Kültür ve Spor Daire Başkanlığı</v>
      </c>
      <c r="B745" t="s">
        <v>2615</v>
      </c>
      <c r="C745" t="s">
        <v>889</v>
      </c>
      <c r="D745" t="s">
        <v>1992</v>
      </c>
      <c r="E745" t="s">
        <v>45</v>
      </c>
      <c r="F745">
        <v>0</v>
      </c>
      <c r="G745">
        <v>0</v>
      </c>
      <c r="H745">
        <v>2578235</v>
      </c>
    </row>
    <row r="746" spans="1:8" x14ac:dyDescent="0.25">
      <c r="A746" t="str">
        <f>COUNTIF($E$2:E746,E746)&amp;E746</f>
        <v>6Kaynak Teknolojisi ve Tahribatsız Muayene Araş. ve Uyg. Mrk. (KATAMER)</v>
      </c>
      <c r="B746" t="s">
        <v>2616</v>
      </c>
      <c r="C746" t="s">
        <v>890</v>
      </c>
      <c r="D746" t="s">
        <v>1991</v>
      </c>
      <c r="E746" t="s">
        <v>36</v>
      </c>
      <c r="F746">
        <v>0</v>
      </c>
      <c r="G746">
        <v>0</v>
      </c>
      <c r="H746">
        <v>2578615</v>
      </c>
    </row>
    <row r="747" spans="1:8" x14ac:dyDescent="0.25">
      <c r="A747" t="str">
        <f>COUNTIF($E$2:E747,E747)&amp;E747</f>
        <v>25Sağlık Kültür ve Spor Daire Başkanlığı</v>
      </c>
      <c r="B747" t="s">
        <v>2617</v>
      </c>
      <c r="C747" t="s">
        <v>891</v>
      </c>
      <c r="D747" t="s">
        <v>1992</v>
      </c>
      <c r="E747" t="s">
        <v>45</v>
      </c>
      <c r="F747">
        <v>0</v>
      </c>
      <c r="G747">
        <v>0</v>
      </c>
      <c r="H747">
        <v>2578771</v>
      </c>
    </row>
    <row r="748" spans="1:8" x14ac:dyDescent="0.25">
      <c r="A748" t="str">
        <f>COUNTIF($E$2:E748,E748)&amp;E748</f>
        <v>10ROMER - Robotik ve Yapay Zeka Teknolojileri Uygulama ve Araştırma Merkezi</v>
      </c>
      <c r="B748" t="s">
        <v>2618</v>
      </c>
      <c r="C748" t="s">
        <v>892</v>
      </c>
      <c r="D748" t="s">
        <v>1991</v>
      </c>
      <c r="E748" t="s">
        <v>44</v>
      </c>
      <c r="F748">
        <v>0</v>
      </c>
      <c r="G748">
        <v>0</v>
      </c>
      <c r="H748">
        <v>2578789</v>
      </c>
    </row>
    <row r="749" spans="1:8" x14ac:dyDescent="0.25">
      <c r="A749" t="str">
        <f>COUNTIF($E$2:E749,E749)&amp;E749</f>
        <v>26Sağlık Kültür ve Spor Daire Başkanlığı</v>
      </c>
      <c r="B749" t="s">
        <v>2619</v>
      </c>
      <c r="C749" t="s">
        <v>893</v>
      </c>
      <c r="D749" t="s">
        <v>1992</v>
      </c>
      <c r="E749" t="s">
        <v>45</v>
      </c>
      <c r="F749">
        <v>0</v>
      </c>
      <c r="G749">
        <v>0</v>
      </c>
      <c r="H749">
        <v>2579084</v>
      </c>
    </row>
    <row r="750" spans="1:8" x14ac:dyDescent="0.25">
      <c r="A750" t="str">
        <f>COUNTIF($E$2:E750,E750)&amp;E750</f>
        <v>27Sağlık Kültür ve Spor Daire Başkanlığı</v>
      </c>
      <c r="B750" t="s">
        <v>2537</v>
      </c>
      <c r="C750" t="s">
        <v>894</v>
      </c>
      <c r="D750" t="s">
        <v>1992</v>
      </c>
      <c r="E750" t="s">
        <v>45</v>
      </c>
      <c r="F750">
        <v>0</v>
      </c>
      <c r="G750">
        <v>0</v>
      </c>
      <c r="H750">
        <v>2579316</v>
      </c>
    </row>
    <row r="751" spans="1:8" x14ac:dyDescent="0.25">
      <c r="A751" t="str">
        <f>COUNTIF($E$2:E751,E751)&amp;E751</f>
        <v>28Sağlık Kültür ve Spor Daire Başkanlığı</v>
      </c>
      <c r="B751" t="s">
        <v>2453</v>
      </c>
      <c r="C751" t="s">
        <v>895</v>
      </c>
      <c r="D751" t="s">
        <v>1992</v>
      </c>
      <c r="E751" t="s">
        <v>45</v>
      </c>
      <c r="F751">
        <v>0</v>
      </c>
      <c r="G751">
        <v>0</v>
      </c>
      <c r="H751">
        <v>2579324</v>
      </c>
    </row>
    <row r="752" spans="1:8" x14ac:dyDescent="0.25">
      <c r="A752" t="str">
        <f>COUNTIF($E$2:E752,E752)&amp;E752</f>
        <v>16Mimarlık Fakültesi</v>
      </c>
      <c r="B752" t="s">
        <v>2620</v>
      </c>
      <c r="C752" t="s">
        <v>896</v>
      </c>
      <c r="D752" t="s">
        <v>1991</v>
      </c>
      <c r="E752" t="s">
        <v>39</v>
      </c>
      <c r="F752">
        <v>0</v>
      </c>
      <c r="G752">
        <v>0</v>
      </c>
      <c r="H752">
        <v>2579373</v>
      </c>
    </row>
    <row r="753" spans="1:8" x14ac:dyDescent="0.25">
      <c r="A753" t="str">
        <f>COUNTIF($E$2:E753,E753)&amp;E753</f>
        <v>17Mimarlık Fakültesi</v>
      </c>
      <c r="B753" t="s">
        <v>2621</v>
      </c>
      <c r="C753" t="s">
        <v>897</v>
      </c>
      <c r="D753" t="s">
        <v>1991</v>
      </c>
      <c r="E753" t="s">
        <v>39</v>
      </c>
      <c r="F753">
        <v>0</v>
      </c>
      <c r="G753">
        <v>0</v>
      </c>
      <c r="H753">
        <v>2579605</v>
      </c>
    </row>
    <row r="754" spans="1:8" x14ac:dyDescent="0.25">
      <c r="A754" t="str">
        <f>COUNTIF($E$2:E754,E754)&amp;E754</f>
        <v>18Mimarlık Fakültesi</v>
      </c>
      <c r="B754" t="s">
        <v>2622</v>
      </c>
      <c r="C754" t="s">
        <v>898</v>
      </c>
      <c r="D754" t="s">
        <v>1991</v>
      </c>
      <c r="E754" t="s">
        <v>39</v>
      </c>
      <c r="F754">
        <v>0</v>
      </c>
      <c r="G754">
        <v>0</v>
      </c>
      <c r="H754">
        <v>2579654</v>
      </c>
    </row>
    <row r="755" spans="1:8" x14ac:dyDescent="0.25">
      <c r="A755" t="str">
        <f>COUNTIF($E$2:E755,E755)&amp;E755</f>
        <v>29Sağlık Kültür ve Spor Daire Başkanlığı</v>
      </c>
      <c r="B755" t="s">
        <v>2412</v>
      </c>
      <c r="C755" t="s">
        <v>899</v>
      </c>
      <c r="D755" t="s">
        <v>1992</v>
      </c>
      <c r="E755" t="s">
        <v>45</v>
      </c>
      <c r="F755">
        <v>0</v>
      </c>
      <c r="G755">
        <v>0</v>
      </c>
      <c r="H755">
        <v>2579662</v>
      </c>
    </row>
    <row r="756" spans="1:8" x14ac:dyDescent="0.25">
      <c r="A756" t="str">
        <f>COUNTIF($E$2:E756,E756)&amp;E756</f>
        <v>30Sağlık Kültür ve Spor Daire Başkanlığı</v>
      </c>
      <c r="B756" t="s">
        <v>2496</v>
      </c>
      <c r="C756" t="s">
        <v>900</v>
      </c>
      <c r="D756" t="s">
        <v>1992</v>
      </c>
      <c r="E756" t="s">
        <v>45</v>
      </c>
      <c r="F756">
        <v>0</v>
      </c>
      <c r="G756">
        <v>0</v>
      </c>
      <c r="H756">
        <v>2579738</v>
      </c>
    </row>
    <row r="757" spans="1:8" x14ac:dyDescent="0.25">
      <c r="A757" t="str">
        <f>COUNTIF($E$2:E757,E757)&amp;E757</f>
        <v>19Mimarlık Fakültesi</v>
      </c>
      <c r="B757" t="s">
        <v>2340</v>
      </c>
      <c r="C757" t="s">
        <v>901</v>
      </c>
      <c r="D757" t="s">
        <v>1991</v>
      </c>
      <c r="E757" t="s">
        <v>39</v>
      </c>
      <c r="F757">
        <v>0</v>
      </c>
      <c r="G757">
        <v>0</v>
      </c>
      <c r="H757">
        <v>2579761</v>
      </c>
    </row>
    <row r="758" spans="1:8" x14ac:dyDescent="0.25">
      <c r="A758" t="str">
        <f>COUNTIF($E$2:E758,E758)&amp;E758</f>
        <v>20Mimarlık Fakültesi</v>
      </c>
      <c r="B758" t="s">
        <v>2623</v>
      </c>
      <c r="C758" t="s">
        <v>902</v>
      </c>
      <c r="D758" t="s">
        <v>1991</v>
      </c>
      <c r="E758" t="s">
        <v>39</v>
      </c>
      <c r="F758">
        <v>0</v>
      </c>
      <c r="G758">
        <v>0</v>
      </c>
      <c r="H758">
        <v>2579985</v>
      </c>
    </row>
    <row r="759" spans="1:8" x14ac:dyDescent="0.25">
      <c r="A759" t="str">
        <f>COUNTIF($E$2:E759,E759)&amp;E759</f>
        <v>31Sağlık Kültür ve Spor Daire Başkanlığı</v>
      </c>
      <c r="B759" t="s">
        <v>2251</v>
      </c>
      <c r="C759" t="s">
        <v>903</v>
      </c>
      <c r="D759" t="s">
        <v>1992</v>
      </c>
      <c r="E759" t="s">
        <v>45</v>
      </c>
      <c r="F759">
        <v>0</v>
      </c>
      <c r="G759">
        <v>0</v>
      </c>
      <c r="H759">
        <v>2579993</v>
      </c>
    </row>
    <row r="760" spans="1:8" x14ac:dyDescent="0.25">
      <c r="A760" t="str">
        <f>COUNTIF($E$2:E760,E760)&amp;E760</f>
        <v>21Mimarlık Fakültesi</v>
      </c>
      <c r="B760" t="s">
        <v>2084</v>
      </c>
      <c r="C760" t="s">
        <v>904</v>
      </c>
      <c r="D760" t="s">
        <v>1991</v>
      </c>
      <c r="E760" t="s">
        <v>39</v>
      </c>
      <c r="F760">
        <v>0</v>
      </c>
      <c r="G760">
        <v>0</v>
      </c>
      <c r="H760">
        <v>2580090</v>
      </c>
    </row>
    <row r="761" spans="1:8" x14ac:dyDescent="0.25">
      <c r="A761" t="str">
        <f>COUNTIF($E$2:E761,E761)&amp;E761</f>
        <v>32Sağlık Kültür ve Spor Daire Başkanlığı</v>
      </c>
      <c r="B761" t="s">
        <v>2624</v>
      </c>
      <c r="C761" t="s">
        <v>905</v>
      </c>
      <c r="D761" t="s">
        <v>1992</v>
      </c>
      <c r="E761" t="s">
        <v>45</v>
      </c>
      <c r="F761">
        <v>0</v>
      </c>
      <c r="G761">
        <v>0</v>
      </c>
      <c r="H761">
        <v>2580116</v>
      </c>
    </row>
    <row r="762" spans="1:8" x14ac:dyDescent="0.25">
      <c r="A762" t="str">
        <f>COUNTIF($E$2:E762,E762)&amp;E762</f>
        <v>38Mühendislik Fakültesi</v>
      </c>
      <c r="B762" t="s">
        <v>2625</v>
      </c>
      <c r="C762" t="s">
        <v>906</v>
      </c>
      <c r="D762" t="s">
        <v>1991</v>
      </c>
      <c r="E762" t="s">
        <v>40</v>
      </c>
      <c r="F762">
        <v>0</v>
      </c>
      <c r="G762">
        <v>0</v>
      </c>
      <c r="H762">
        <v>2580868</v>
      </c>
    </row>
    <row r="763" spans="1:8" x14ac:dyDescent="0.25">
      <c r="A763" t="str">
        <f>COUNTIF($E$2:E763,E763)&amp;E763</f>
        <v>24Personel Dairesi Başkanlığı</v>
      </c>
      <c r="B763" t="s">
        <v>2288</v>
      </c>
      <c r="C763" t="s">
        <v>907</v>
      </c>
      <c r="D763" t="s">
        <v>1992</v>
      </c>
      <c r="E763" t="s">
        <v>128</v>
      </c>
      <c r="F763">
        <v>0</v>
      </c>
      <c r="G763">
        <v>0</v>
      </c>
      <c r="H763">
        <v>2580991</v>
      </c>
    </row>
    <row r="764" spans="1:8" x14ac:dyDescent="0.25">
      <c r="A764" t="str">
        <f>COUNTIF($E$2:E764,E764)&amp;E764</f>
        <v>4TSK Modelleme ve Similasyon Araş.ve Uyg.Mer. (TSK MODSİMMER)</v>
      </c>
      <c r="B764" t="s">
        <v>2626</v>
      </c>
      <c r="C764" t="s">
        <v>908</v>
      </c>
      <c r="D764" t="s">
        <v>1991</v>
      </c>
      <c r="E764" t="s">
        <v>52</v>
      </c>
      <c r="F764">
        <v>0</v>
      </c>
      <c r="G764">
        <v>0</v>
      </c>
      <c r="H764">
        <v>2581403</v>
      </c>
    </row>
    <row r="765" spans="1:8" x14ac:dyDescent="0.25">
      <c r="A765" t="str">
        <f>COUNTIF($E$2:E765,E765)&amp;E765</f>
        <v>11ROMER - Robotik ve Yapay Zeka Teknolojileri Uygulama ve Araştırma Merkezi</v>
      </c>
      <c r="B765" t="s">
        <v>2191</v>
      </c>
      <c r="C765" t="s">
        <v>909</v>
      </c>
      <c r="D765" t="s">
        <v>1991</v>
      </c>
      <c r="E765" t="s">
        <v>44</v>
      </c>
      <c r="F765">
        <v>0</v>
      </c>
      <c r="G765">
        <v>0</v>
      </c>
      <c r="H765">
        <v>2581833</v>
      </c>
    </row>
    <row r="766" spans="1:8" x14ac:dyDescent="0.25">
      <c r="A766" t="str">
        <f>COUNTIF($E$2:E766,E766)&amp;E766</f>
        <v>33Sağlık Kültür ve Spor Daire Başkanlığı</v>
      </c>
      <c r="B766" t="s">
        <v>2627</v>
      </c>
      <c r="C766" t="s">
        <v>910</v>
      </c>
      <c r="D766" t="s">
        <v>1992</v>
      </c>
      <c r="E766" t="s">
        <v>45</v>
      </c>
      <c r="F766">
        <v>0</v>
      </c>
      <c r="G766">
        <v>0</v>
      </c>
      <c r="H766">
        <v>2581981</v>
      </c>
    </row>
    <row r="767" spans="1:8" x14ac:dyDescent="0.25">
      <c r="A767" t="str">
        <f>COUNTIF($E$2:E767,E767)&amp;E767</f>
        <v>14ODTÜ KPM - Kariyer Planlama Uygulama ve Araştırma Merkezi (Rektörlüğe Bağlı Birim)</v>
      </c>
      <c r="B767" t="s">
        <v>2409</v>
      </c>
      <c r="C767" t="s">
        <v>911</v>
      </c>
      <c r="D767" t="s">
        <v>1992</v>
      </c>
      <c r="E767" t="s">
        <v>113</v>
      </c>
      <c r="F767">
        <v>0</v>
      </c>
      <c r="G767">
        <v>0</v>
      </c>
      <c r="H767">
        <v>2582005</v>
      </c>
    </row>
    <row r="768" spans="1:8" x14ac:dyDescent="0.25">
      <c r="A768" t="str">
        <f>COUNTIF($E$2:E768,E768)&amp;E768</f>
        <v>12ROMER - Robotik ve Yapay Zeka Teknolojileri Uygulama ve Araştırma Merkezi</v>
      </c>
      <c r="B768" t="s">
        <v>2427</v>
      </c>
      <c r="C768" t="s">
        <v>912</v>
      </c>
      <c r="D768" t="s">
        <v>1991</v>
      </c>
      <c r="E768" t="s">
        <v>44</v>
      </c>
      <c r="F768">
        <v>0</v>
      </c>
      <c r="G768">
        <v>0</v>
      </c>
      <c r="H768">
        <v>2582112</v>
      </c>
    </row>
    <row r="769" spans="1:8" x14ac:dyDescent="0.25">
      <c r="A769" t="str">
        <f>COUNTIF($E$2:E769,E769)&amp;E769</f>
        <v>22Mimarlık Fakültesi</v>
      </c>
      <c r="B769" t="s">
        <v>2628</v>
      </c>
      <c r="C769" t="s">
        <v>913</v>
      </c>
      <c r="D769" t="s">
        <v>1991</v>
      </c>
      <c r="E769" t="s">
        <v>39</v>
      </c>
      <c r="F769">
        <v>0</v>
      </c>
      <c r="G769">
        <v>0</v>
      </c>
      <c r="H769">
        <v>2582203</v>
      </c>
    </row>
    <row r="770" spans="1:8" x14ac:dyDescent="0.25">
      <c r="A770" t="str">
        <f>COUNTIF($E$2:E770,E770)&amp;E770</f>
        <v>23Mimarlık Fakültesi</v>
      </c>
      <c r="B770" t="s">
        <v>2629</v>
      </c>
      <c r="C770" t="s">
        <v>914</v>
      </c>
      <c r="D770" t="s">
        <v>1991</v>
      </c>
      <c r="E770" t="s">
        <v>39</v>
      </c>
      <c r="F770">
        <v>0</v>
      </c>
      <c r="G770">
        <v>0</v>
      </c>
      <c r="H770">
        <v>2582302</v>
      </c>
    </row>
    <row r="771" spans="1:8" x14ac:dyDescent="0.25">
      <c r="A771" t="str">
        <f>COUNTIF($E$2:E771,E771)&amp;E771</f>
        <v>24Mimarlık Fakültesi</v>
      </c>
      <c r="B771" t="s">
        <v>2630</v>
      </c>
      <c r="C771" t="s">
        <v>915</v>
      </c>
      <c r="D771" t="s">
        <v>1991</v>
      </c>
      <c r="E771" t="s">
        <v>39</v>
      </c>
      <c r="F771">
        <v>0</v>
      </c>
      <c r="G771">
        <v>0</v>
      </c>
      <c r="H771">
        <v>2582336</v>
      </c>
    </row>
    <row r="772" spans="1:8" x14ac:dyDescent="0.25">
      <c r="A772" t="str">
        <f>COUNTIF($E$2:E772,E772)&amp;E772</f>
        <v>34Sağlık Kültür ve Spor Daire Başkanlığı</v>
      </c>
      <c r="B772" t="s">
        <v>2631</v>
      </c>
      <c r="C772" t="s">
        <v>916</v>
      </c>
      <c r="D772" t="s">
        <v>1992</v>
      </c>
      <c r="E772" t="s">
        <v>45</v>
      </c>
      <c r="F772">
        <v>0</v>
      </c>
      <c r="G772">
        <v>0</v>
      </c>
      <c r="H772">
        <v>2582369</v>
      </c>
    </row>
    <row r="773" spans="1:8" x14ac:dyDescent="0.25">
      <c r="A773" t="str">
        <f>COUNTIF($E$2:E773,E773)&amp;E773</f>
        <v>35Sağlık Kültür ve Spor Daire Başkanlığı</v>
      </c>
      <c r="B773" t="s">
        <v>2632</v>
      </c>
      <c r="C773" t="s">
        <v>917</v>
      </c>
      <c r="D773" t="s">
        <v>1992</v>
      </c>
      <c r="E773" t="s">
        <v>45</v>
      </c>
      <c r="F773">
        <v>0</v>
      </c>
      <c r="G773">
        <v>0</v>
      </c>
      <c r="H773">
        <v>2582385</v>
      </c>
    </row>
    <row r="774" spans="1:8" x14ac:dyDescent="0.25">
      <c r="A774" t="str">
        <f>COUNTIF($E$2:E774,E774)&amp;E774</f>
        <v>25Mimarlık Fakültesi</v>
      </c>
      <c r="B774" t="s">
        <v>2093</v>
      </c>
      <c r="C774" t="s">
        <v>918</v>
      </c>
      <c r="D774" t="s">
        <v>1991</v>
      </c>
      <c r="E774" t="s">
        <v>39</v>
      </c>
      <c r="F774">
        <v>0</v>
      </c>
      <c r="G774">
        <v>0</v>
      </c>
      <c r="H774">
        <v>2582609</v>
      </c>
    </row>
    <row r="775" spans="1:8" x14ac:dyDescent="0.25">
      <c r="A775" t="str">
        <f>COUNTIF($E$2:E775,E775)&amp;E775</f>
        <v>36Sağlık Kültür ve Spor Daire Başkanlığı</v>
      </c>
      <c r="B775" t="s">
        <v>2633</v>
      </c>
      <c r="C775" t="s">
        <v>919</v>
      </c>
      <c r="D775" t="s">
        <v>1992</v>
      </c>
      <c r="E775" t="s">
        <v>45</v>
      </c>
      <c r="F775">
        <v>0</v>
      </c>
      <c r="G775">
        <v>0</v>
      </c>
      <c r="H775">
        <v>2582799</v>
      </c>
    </row>
    <row r="776" spans="1:8" x14ac:dyDescent="0.25">
      <c r="A776" t="str">
        <f>COUNTIF($E$2:E776,E776)&amp;E776</f>
        <v>37Sağlık Kültür ve Spor Daire Başkanlığı</v>
      </c>
      <c r="B776" t="s">
        <v>2634</v>
      </c>
      <c r="C776" t="s">
        <v>920</v>
      </c>
      <c r="D776" t="s">
        <v>1992</v>
      </c>
      <c r="E776" t="s">
        <v>45</v>
      </c>
      <c r="F776">
        <v>0</v>
      </c>
      <c r="G776">
        <v>0</v>
      </c>
      <c r="H776">
        <v>2582963</v>
      </c>
    </row>
    <row r="777" spans="1:8" x14ac:dyDescent="0.25">
      <c r="A777" t="str">
        <f>COUNTIF($E$2:E777,E777)&amp;E777</f>
        <v>26Mimarlık Fakültesi</v>
      </c>
      <c r="B777" t="s">
        <v>2635</v>
      </c>
      <c r="C777" t="s">
        <v>921</v>
      </c>
      <c r="D777" t="s">
        <v>1991</v>
      </c>
      <c r="E777" t="s">
        <v>39</v>
      </c>
      <c r="F777">
        <v>0</v>
      </c>
      <c r="G777">
        <v>0</v>
      </c>
      <c r="H777">
        <v>2583029</v>
      </c>
    </row>
    <row r="778" spans="1:8" x14ac:dyDescent="0.25">
      <c r="A778" t="str">
        <f>COUNTIF($E$2:E778,E778)&amp;E778</f>
        <v>38Sağlık Kültür ve Spor Daire Başkanlığı</v>
      </c>
      <c r="B778" t="s">
        <v>2304</v>
      </c>
      <c r="C778" t="s">
        <v>922</v>
      </c>
      <c r="D778" t="s">
        <v>1992</v>
      </c>
      <c r="E778" t="s">
        <v>45</v>
      </c>
      <c r="F778">
        <v>0</v>
      </c>
      <c r="G778">
        <v>0</v>
      </c>
      <c r="H778">
        <v>2583045</v>
      </c>
    </row>
    <row r="779" spans="1:8" x14ac:dyDescent="0.25">
      <c r="A779" t="str">
        <f>COUNTIF($E$2:E779,E779)&amp;E779</f>
        <v>39Sağlık Kültür ve Spor Daire Başkanlığı</v>
      </c>
      <c r="B779" t="s">
        <v>2636</v>
      </c>
      <c r="C779" t="s">
        <v>714</v>
      </c>
      <c r="D779" t="s">
        <v>1992</v>
      </c>
      <c r="E779" t="s">
        <v>45</v>
      </c>
      <c r="F779">
        <v>0</v>
      </c>
      <c r="G779">
        <v>0</v>
      </c>
      <c r="H779">
        <v>2588465</v>
      </c>
    </row>
    <row r="780" spans="1:8" x14ac:dyDescent="0.25">
      <c r="A780" t="str">
        <f>COUNTIF($E$2:E780,E780)&amp;E780</f>
        <v>40Sağlık Kültür ve Spor Daire Başkanlığı</v>
      </c>
      <c r="B780" t="s">
        <v>2637</v>
      </c>
      <c r="C780" t="s">
        <v>923</v>
      </c>
      <c r="D780" t="s">
        <v>1992</v>
      </c>
      <c r="E780" t="s">
        <v>45</v>
      </c>
      <c r="F780">
        <v>0</v>
      </c>
      <c r="G780">
        <v>0</v>
      </c>
      <c r="H780">
        <v>2588572</v>
      </c>
    </row>
    <row r="781" spans="1:8" x14ac:dyDescent="0.25">
      <c r="A781" t="str">
        <f>COUNTIF($E$2:E781,E781)&amp;E781</f>
        <v>27Mimarlık Fakültesi</v>
      </c>
      <c r="B781" t="s">
        <v>2638</v>
      </c>
      <c r="C781" t="s">
        <v>924</v>
      </c>
      <c r="D781" t="s">
        <v>1991</v>
      </c>
      <c r="E781" t="s">
        <v>39</v>
      </c>
      <c r="F781">
        <v>0</v>
      </c>
      <c r="G781">
        <v>0</v>
      </c>
      <c r="H781">
        <v>2588770</v>
      </c>
    </row>
    <row r="782" spans="1:8" x14ac:dyDescent="0.25">
      <c r="A782" t="str">
        <f>COUNTIF($E$2:E782,E782)&amp;E782</f>
        <v>41Sağlık Kültür ve Spor Daire Başkanlığı</v>
      </c>
      <c r="B782" t="s">
        <v>2639</v>
      </c>
      <c r="C782" t="s">
        <v>925</v>
      </c>
      <c r="D782" t="s">
        <v>1992</v>
      </c>
      <c r="E782" t="s">
        <v>45</v>
      </c>
      <c r="F782">
        <v>0</v>
      </c>
      <c r="G782">
        <v>0</v>
      </c>
      <c r="H782">
        <v>2588796</v>
      </c>
    </row>
    <row r="783" spans="1:8" x14ac:dyDescent="0.25">
      <c r="A783" t="str">
        <f>COUNTIF($E$2:E783,E783)&amp;E783</f>
        <v>28Mimarlık Fakültesi</v>
      </c>
      <c r="B783" t="s">
        <v>2101</v>
      </c>
      <c r="C783" t="s">
        <v>926</v>
      </c>
      <c r="D783" t="s">
        <v>1991</v>
      </c>
      <c r="E783" t="s">
        <v>39</v>
      </c>
      <c r="F783">
        <v>0</v>
      </c>
      <c r="G783">
        <v>0</v>
      </c>
      <c r="H783">
        <v>2588820</v>
      </c>
    </row>
    <row r="784" spans="1:8" x14ac:dyDescent="0.25">
      <c r="A784" t="str">
        <f>COUNTIF($E$2:E784,E784)&amp;E784</f>
        <v>29Mimarlık Fakültesi</v>
      </c>
      <c r="B784" t="s">
        <v>2640</v>
      </c>
      <c r="C784" t="s">
        <v>927</v>
      </c>
      <c r="D784" t="s">
        <v>1991</v>
      </c>
      <c r="E784" t="s">
        <v>39</v>
      </c>
      <c r="F784">
        <v>0</v>
      </c>
      <c r="G784">
        <v>0</v>
      </c>
      <c r="H784">
        <v>2588853</v>
      </c>
    </row>
    <row r="785" spans="1:8" x14ac:dyDescent="0.25">
      <c r="A785" t="str">
        <f>COUNTIF($E$2:E785,E785)&amp;E785</f>
        <v>25Personel Dairesi Başkanlığı</v>
      </c>
      <c r="B785" t="s">
        <v>2641</v>
      </c>
      <c r="C785" t="s">
        <v>928</v>
      </c>
      <c r="D785" t="s">
        <v>1992</v>
      </c>
      <c r="E785" t="s">
        <v>128</v>
      </c>
      <c r="F785">
        <v>0</v>
      </c>
      <c r="G785">
        <v>0</v>
      </c>
      <c r="H785">
        <v>2589117</v>
      </c>
    </row>
    <row r="786" spans="1:8" x14ac:dyDescent="0.25">
      <c r="A786" t="str">
        <f>COUNTIF($E$2:E786,E786)&amp;E786</f>
        <v>30Mimarlık Fakültesi</v>
      </c>
      <c r="B786" t="s">
        <v>2642</v>
      </c>
      <c r="C786" t="s">
        <v>929</v>
      </c>
      <c r="D786" t="s">
        <v>1991</v>
      </c>
      <c r="E786" t="s">
        <v>39</v>
      </c>
      <c r="F786">
        <v>0</v>
      </c>
      <c r="G786">
        <v>0</v>
      </c>
      <c r="H786">
        <v>2589232</v>
      </c>
    </row>
    <row r="787" spans="1:8" x14ac:dyDescent="0.25">
      <c r="A787" t="str">
        <f>COUNTIF($E$2:E787,E787)&amp;E787</f>
        <v>31Mimarlık Fakültesi</v>
      </c>
      <c r="B787" t="s">
        <v>2533</v>
      </c>
      <c r="C787" t="s">
        <v>930</v>
      </c>
      <c r="D787" t="s">
        <v>1991</v>
      </c>
      <c r="E787" t="s">
        <v>39</v>
      </c>
      <c r="F787">
        <v>0</v>
      </c>
      <c r="G787">
        <v>0</v>
      </c>
      <c r="H787">
        <v>2589331</v>
      </c>
    </row>
    <row r="788" spans="1:8" x14ac:dyDescent="0.25">
      <c r="A788" t="str">
        <f>COUNTIF($E$2:E788,E788)&amp;E788</f>
        <v>32Mimarlık Fakültesi</v>
      </c>
      <c r="B788" t="s">
        <v>2643</v>
      </c>
      <c r="C788" t="s">
        <v>931</v>
      </c>
      <c r="D788" t="s">
        <v>1991</v>
      </c>
      <c r="E788" t="s">
        <v>39</v>
      </c>
      <c r="F788">
        <v>0</v>
      </c>
      <c r="G788">
        <v>0</v>
      </c>
      <c r="H788">
        <v>2589356</v>
      </c>
    </row>
    <row r="789" spans="1:8" x14ac:dyDescent="0.25">
      <c r="A789" t="str">
        <f>COUNTIF($E$2:E789,E789)&amp;E789</f>
        <v>6Biyomalzeme ve Doku Mühendisliği Uygulama ve Araştırma Mrk.(Biyomaten)</v>
      </c>
      <c r="B789" t="s">
        <v>2644</v>
      </c>
      <c r="C789" t="s">
        <v>932</v>
      </c>
      <c r="D789" t="s">
        <v>1991</v>
      </c>
      <c r="E789" t="s">
        <v>121</v>
      </c>
      <c r="F789">
        <v>0</v>
      </c>
      <c r="G789">
        <v>0</v>
      </c>
      <c r="H789">
        <v>2589398</v>
      </c>
    </row>
    <row r="790" spans="1:8" x14ac:dyDescent="0.25">
      <c r="A790" t="str">
        <f>COUNTIF($E$2:E790,E790)&amp;E790</f>
        <v>13ROMER - Robotik ve Yapay Zeka Teknolojileri Uygulama ve Araştırma Merkezi</v>
      </c>
      <c r="B790" t="s">
        <v>2645</v>
      </c>
      <c r="C790" t="s">
        <v>933</v>
      </c>
      <c r="D790" t="s">
        <v>1991</v>
      </c>
      <c r="E790" t="s">
        <v>44</v>
      </c>
      <c r="F790">
        <v>0</v>
      </c>
      <c r="G790">
        <v>0</v>
      </c>
      <c r="H790">
        <v>2589406</v>
      </c>
    </row>
    <row r="791" spans="1:8" x14ac:dyDescent="0.25">
      <c r="A791" t="str">
        <f>COUNTIF($E$2:E791,E791)&amp;E791</f>
        <v xml:space="preserve">26Öğrenci İşleri Daire Başkanlığı </v>
      </c>
      <c r="B791" t="s">
        <v>2646</v>
      </c>
      <c r="C791" t="s">
        <v>934</v>
      </c>
      <c r="D791" t="s">
        <v>1992</v>
      </c>
      <c r="E791" t="s">
        <v>133</v>
      </c>
      <c r="F791">
        <v>0</v>
      </c>
      <c r="G791">
        <v>0</v>
      </c>
      <c r="H791">
        <v>2589547</v>
      </c>
    </row>
    <row r="792" spans="1:8" x14ac:dyDescent="0.25">
      <c r="A792" t="str">
        <f>COUNTIF($E$2:E792,E792)&amp;E792</f>
        <v>42Sağlık Kültür ve Spor Daire Başkanlığı</v>
      </c>
      <c r="B792" t="s">
        <v>2647</v>
      </c>
      <c r="C792" t="s">
        <v>935</v>
      </c>
      <c r="D792" t="s">
        <v>1992</v>
      </c>
      <c r="E792" t="s">
        <v>45</v>
      </c>
      <c r="F792">
        <v>0</v>
      </c>
      <c r="G792">
        <v>0</v>
      </c>
      <c r="H792">
        <v>2589554</v>
      </c>
    </row>
    <row r="793" spans="1:8" x14ac:dyDescent="0.25">
      <c r="A793" t="str">
        <f>COUNTIF($E$2:E793,E793)&amp;E793</f>
        <v>33Mimarlık Fakültesi</v>
      </c>
      <c r="B793" t="s">
        <v>2247</v>
      </c>
      <c r="C793" t="s">
        <v>936</v>
      </c>
      <c r="D793" t="s">
        <v>1991</v>
      </c>
      <c r="E793" t="s">
        <v>39</v>
      </c>
      <c r="F793">
        <v>0</v>
      </c>
      <c r="G793">
        <v>0</v>
      </c>
      <c r="H793">
        <v>2589562</v>
      </c>
    </row>
    <row r="794" spans="1:8" x14ac:dyDescent="0.25">
      <c r="A794" t="str">
        <f>COUNTIF($E$2:E794,E794)&amp;E794</f>
        <v>12AYNA Klinik Psikoloji Destek Ünitesi</v>
      </c>
      <c r="B794" t="s">
        <v>2543</v>
      </c>
      <c r="C794" t="s">
        <v>937</v>
      </c>
      <c r="D794" t="s">
        <v>1991</v>
      </c>
      <c r="E794" t="s">
        <v>21</v>
      </c>
      <c r="F794">
        <v>0</v>
      </c>
      <c r="G794">
        <v>0</v>
      </c>
      <c r="H794">
        <v>2589646</v>
      </c>
    </row>
    <row r="795" spans="1:8" x14ac:dyDescent="0.25">
      <c r="A795" t="str">
        <f>COUNTIF($E$2:E795,E795)&amp;E795</f>
        <v>43Sağlık Kültür ve Spor Daire Başkanlığı</v>
      </c>
      <c r="B795" t="s">
        <v>2273</v>
      </c>
      <c r="C795" t="s">
        <v>938</v>
      </c>
      <c r="D795" t="s">
        <v>1992</v>
      </c>
      <c r="E795" t="s">
        <v>45</v>
      </c>
      <c r="F795">
        <v>0</v>
      </c>
      <c r="G795">
        <v>0</v>
      </c>
      <c r="H795">
        <v>2589745</v>
      </c>
    </row>
    <row r="796" spans="1:8" x14ac:dyDescent="0.25">
      <c r="A796" t="str">
        <f>COUNTIF($E$2:E796,E796)&amp;E796</f>
        <v>21Tanıtım Ofisi (Rektörlüğe Bağlı Birim)</v>
      </c>
      <c r="B796" t="s">
        <v>2430</v>
      </c>
      <c r="C796" t="s">
        <v>939</v>
      </c>
      <c r="D796" t="s">
        <v>1992</v>
      </c>
      <c r="E796" t="s">
        <v>122</v>
      </c>
      <c r="F796">
        <v>0</v>
      </c>
      <c r="G796">
        <v>0</v>
      </c>
      <c r="H796">
        <v>2589950</v>
      </c>
    </row>
    <row r="797" spans="1:8" x14ac:dyDescent="0.25">
      <c r="A797" t="str">
        <f>COUNTIF($E$2:E797,E797)&amp;E797</f>
        <v>34Mimarlık Fakültesi</v>
      </c>
      <c r="B797" t="s">
        <v>2648</v>
      </c>
      <c r="C797" t="s">
        <v>940</v>
      </c>
      <c r="D797" t="s">
        <v>1991</v>
      </c>
      <c r="E797" t="s">
        <v>39</v>
      </c>
      <c r="F797">
        <v>0</v>
      </c>
      <c r="G797">
        <v>0</v>
      </c>
      <c r="H797">
        <v>2590065</v>
      </c>
    </row>
    <row r="798" spans="1:8" x14ac:dyDescent="0.25">
      <c r="A798" t="str">
        <f>COUNTIF($E$2:E798,E798)&amp;E798</f>
        <v>35Mimarlık Fakültesi</v>
      </c>
      <c r="B798" t="s">
        <v>2649</v>
      </c>
      <c r="C798" t="s">
        <v>941</v>
      </c>
      <c r="D798" t="s">
        <v>1991</v>
      </c>
      <c r="E798" t="s">
        <v>39</v>
      </c>
      <c r="F798">
        <v>0</v>
      </c>
      <c r="G798">
        <v>0</v>
      </c>
      <c r="H798">
        <v>2592103</v>
      </c>
    </row>
    <row r="799" spans="1:8" x14ac:dyDescent="0.25">
      <c r="A799" t="str">
        <f>COUNTIF($E$2:E799,E799)&amp;E799</f>
        <v>39Mühendislik Fakültesi</v>
      </c>
      <c r="B799" t="s">
        <v>2045</v>
      </c>
      <c r="C799" t="s">
        <v>942</v>
      </c>
      <c r="D799" t="s">
        <v>1991</v>
      </c>
      <c r="E799" t="s">
        <v>40</v>
      </c>
      <c r="F799">
        <v>0</v>
      </c>
      <c r="G799">
        <v>0</v>
      </c>
      <c r="H799">
        <v>2601979</v>
      </c>
    </row>
    <row r="800" spans="1:8" x14ac:dyDescent="0.25">
      <c r="A800" t="str">
        <f>COUNTIF($E$2:E800,E800)&amp;E800</f>
        <v>44Sağlık Kültür ve Spor Daire Başkanlığı</v>
      </c>
      <c r="B800" t="s">
        <v>2650</v>
      </c>
      <c r="C800" t="s">
        <v>943</v>
      </c>
      <c r="D800" t="s">
        <v>1992</v>
      </c>
      <c r="E800" t="s">
        <v>45</v>
      </c>
      <c r="F800">
        <v>0</v>
      </c>
      <c r="G800">
        <v>0</v>
      </c>
      <c r="H800">
        <v>2605236</v>
      </c>
    </row>
    <row r="801" spans="1:8" x14ac:dyDescent="0.25">
      <c r="A801" t="str">
        <f>COUNTIF($E$2:E801,E801)&amp;E801</f>
        <v>45Sağlık Kültür ve Spor Daire Başkanlığı</v>
      </c>
      <c r="B801" t="s">
        <v>2310</v>
      </c>
      <c r="C801" t="s">
        <v>944</v>
      </c>
      <c r="D801" t="s">
        <v>1992</v>
      </c>
      <c r="E801" t="s">
        <v>45</v>
      </c>
      <c r="F801">
        <v>0</v>
      </c>
      <c r="G801">
        <v>0</v>
      </c>
      <c r="H801">
        <v>2605384</v>
      </c>
    </row>
    <row r="802" spans="1:8" x14ac:dyDescent="0.25">
      <c r="A802" t="str">
        <f>COUNTIF($E$2:E802,E802)&amp;E802</f>
        <v>40Mühendislik Fakültesi</v>
      </c>
      <c r="B802" t="s">
        <v>2651</v>
      </c>
      <c r="C802" t="s">
        <v>945</v>
      </c>
      <c r="D802" t="s">
        <v>1991</v>
      </c>
      <c r="E802" t="s">
        <v>40</v>
      </c>
      <c r="F802">
        <v>0</v>
      </c>
      <c r="G802">
        <v>0</v>
      </c>
      <c r="H802">
        <v>2605574</v>
      </c>
    </row>
    <row r="803" spans="1:8" x14ac:dyDescent="0.25">
      <c r="A803" t="str">
        <f>COUNTIF($E$2:E803,E803)&amp;E803</f>
        <v>41Mühendislik Fakültesi</v>
      </c>
      <c r="B803" t="s">
        <v>2644</v>
      </c>
      <c r="C803" t="s">
        <v>946</v>
      </c>
      <c r="D803" t="s">
        <v>1991</v>
      </c>
      <c r="E803" t="s">
        <v>40</v>
      </c>
      <c r="F803">
        <v>0</v>
      </c>
      <c r="G803">
        <v>0</v>
      </c>
      <c r="H803">
        <v>2605731</v>
      </c>
    </row>
    <row r="804" spans="1:8" x14ac:dyDescent="0.25">
      <c r="A804" t="str">
        <f>COUNTIF($E$2:E804,E804)&amp;E804</f>
        <v>6SEM - Sürekli Eğitim Merkezi</v>
      </c>
      <c r="B804" t="s">
        <v>2552</v>
      </c>
      <c r="C804" t="s">
        <v>947</v>
      </c>
      <c r="D804" t="s">
        <v>1992</v>
      </c>
      <c r="E804" t="s">
        <v>46</v>
      </c>
      <c r="F804">
        <v>0</v>
      </c>
      <c r="G804">
        <v>0</v>
      </c>
      <c r="H804">
        <v>2606036</v>
      </c>
    </row>
    <row r="805" spans="1:8" x14ac:dyDescent="0.25">
      <c r="A805" t="str">
        <f>COUNTIF($E$2:E805,E805)&amp;E805</f>
        <v>7SEM - Sürekli Eğitim Merkezi</v>
      </c>
      <c r="B805" t="s">
        <v>2652</v>
      </c>
      <c r="C805" t="s">
        <v>948</v>
      </c>
      <c r="D805" t="s">
        <v>1992</v>
      </c>
      <c r="E805" t="s">
        <v>46</v>
      </c>
      <c r="F805">
        <v>0</v>
      </c>
      <c r="G805">
        <v>0</v>
      </c>
      <c r="H805">
        <v>2606283</v>
      </c>
    </row>
    <row r="806" spans="1:8" x14ac:dyDescent="0.25">
      <c r="A806" t="str">
        <f>COUNTIF($E$2:E806,E806)&amp;E806</f>
        <v>42Mühendislik Fakültesi</v>
      </c>
      <c r="B806" t="s">
        <v>2653</v>
      </c>
      <c r="C806" t="s">
        <v>949</v>
      </c>
      <c r="D806" t="s">
        <v>1991</v>
      </c>
      <c r="E806" t="s">
        <v>40</v>
      </c>
      <c r="F806">
        <v>0</v>
      </c>
      <c r="G806">
        <v>0</v>
      </c>
      <c r="H806">
        <v>2606325</v>
      </c>
    </row>
    <row r="807" spans="1:8" x14ac:dyDescent="0.25">
      <c r="A807" t="str">
        <f>COUNTIF($E$2:E807,E807)&amp;E807</f>
        <v>43Mühendislik Fakültesi</v>
      </c>
      <c r="B807" t="s">
        <v>2654</v>
      </c>
      <c r="C807" t="s">
        <v>950</v>
      </c>
      <c r="D807" t="s">
        <v>1991</v>
      </c>
      <c r="E807" t="s">
        <v>40</v>
      </c>
      <c r="F807">
        <v>0</v>
      </c>
      <c r="G807">
        <v>0</v>
      </c>
      <c r="H807">
        <v>2606572</v>
      </c>
    </row>
    <row r="808" spans="1:8" x14ac:dyDescent="0.25">
      <c r="A808" t="str">
        <f>COUNTIF($E$2:E808,E808)&amp;E808</f>
        <v>8SEM - Sürekli Eğitim Merkezi</v>
      </c>
      <c r="B808" t="s">
        <v>2145</v>
      </c>
      <c r="C808" t="s">
        <v>951</v>
      </c>
      <c r="D808" t="s">
        <v>1992</v>
      </c>
      <c r="E808" t="s">
        <v>46</v>
      </c>
      <c r="F808">
        <v>0</v>
      </c>
      <c r="G808">
        <v>0</v>
      </c>
      <c r="H808">
        <v>2606630</v>
      </c>
    </row>
    <row r="809" spans="1:8" x14ac:dyDescent="0.25">
      <c r="A809" t="str">
        <f>COUNTIF($E$2:E809,E809)&amp;E809</f>
        <v>44Mühendislik Fakültesi</v>
      </c>
      <c r="B809" t="s">
        <v>2206</v>
      </c>
      <c r="C809" t="s">
        <v>952</v>
      </c>
      <c r="D809" t="s">
        <v>1991</v>
      </c>
      <c r="E809" t="s">
        <v>40</v>
      </c>
      <c r="F809">
        <v>0</v>
      </c>
      <c r="G809">
        <v>0</v>
      </c>
      <c r="H809">
        <v>2606648</v>
      </c>
    </row>
    <row r="810" spans="1:8" x14ac:dyDescent="0.25">
      <c r="A810" t="str">
        <f>COUNTIF($E$2:E810,E810)&amp;E810</f>
        <v>36Mimarlık Fakültesi</v>
      </c>
      <c r="B810" t="s">
        <v>2655</v>
      </c>
      <c r="C810" t="s">
        <v>953</v>
      </c>
      <c r="D810" t="s">
        <v>1991</v>
      </c>
      <c r="E810" t="s">
        <v>39</v>
      </c>
      <c r="F810">
        <v>0</v>
      </c>
      <c r="G810">
        <v>0</v>
      </c>
      <c r="H810">
        <v>2606721</v>
      </c>
    </row>
    <row r="811" spans="1:8" x14ac:dyDescent="0.25">
      <c r="A811" t="str">
        <f>COUNTIF($E$2:E811,E811)&amp;E811</f>
        <v>9SEM - Sürekli Eğitim Merkezi</v>
      </c>
      <c r="B811" t="s">
        <v>2326</v>
      </c>
      <c r="C811" t="s">
        <v>954</v>
      </c>
      <c r="D811" t="s">
        <v>1992</v>
      </c>
      <c r="E811" t="s">
        <v>46</v>
      </c>
      <c r="F811">
        <v>0</v>
      </c>
      <c r="G811">
        <v>0</v>
      </c>
      <c r="H811">
        <v>2606861</v>
      </c>
    </row>
    <row r="812" spans="1:8" x14ac:dyDescent="0.25">
      <c r="A812" t="str">
        <f>COUNTIF($E$2:E812,E812)&amp;E812</f>
        <v>37Mimarlık Fakültesi</v>
      </c>
      <c r="B812" t="s">
        <v>2656</v>
      </c>
      <c r="C812" t="s">
        <v>955</v>
      </c>
      <c r="D812" t="s">
        <v>1991</v>
      </c>
      <c r="E812" t="s">
        <v>39</v>
      </c>
      <c r="F812">
        <v>0</v>
      </c>
      <c r="G812">
        <v>0</v>
      </c>
      <c r="H812">
        <v>2606978</v>
      </c>
    </row>
    <row r="813" spans="1:8" x14ac:dyDescent="0.25">
      <c r="A813" t="str">
        <f>COUNTIF($E$2:E813,E813)&amp;E813</f>
        <v>38Mimarlık Fakültesi</v>
      </c>
      <c r="B813" t="s">
        <v>2657</v>
      </c>
      <c r="C813" t="s">
        <v>956</v>
      </c>
      <c r="D813" t="s">
        <v>1991</v>
      </c>
      <c r="E813" t="s">
        <v>39</v>
      </c>
      <c r="F813">
        <v>0</v>
      </c>
      <c r="G813">
        <v>0</v>
      </c>
      <c r="H813">
        <v>2607034</v>
      </c>
    </row>
    <row r="814" spans="1:8" x14ac:dyDescent="0.25">
      <c r="A814" t="str">
        <f>COUNTIF($E$2:E814,E814)&amp;E814</f>
        <v>10SEM - Sürekli Eğitim Merkezi</v>
      </c>
      <c r="B814" t="s">
        <v>2658</v>
      </c>
      <c r="C814" t="s">
        <v>957</v>
      </c>
      <c r="D814" t="s">
        <v>1992</v>
      </c>
      <c r="E814" t="s">
        <v>46</v>
      </c>
      <c r="F814">
        <v>0</v>
      </c>
      <c r="G814">
        <v>0</v>
      </c>
      <c r="H814">
        <v>2607091</v>
      </c>
    </row>
    <row r="815" spans="1:8" x14ac:dyDescent="0.25">
      <c r="A815" t="str">
        <f>COUNTIF($E$2:E815,E815)&amp;E815</f>
        <v>39Mimarlık Fakültesi</v>
      </c>
      <c r="B815" t="s">
        <v>2383</v>
      </c>
      <c r="C815" t="s">
        <v>958</v>
      </c>
      <c r="D815" t="s">
        <v>1991</v>
      </c>
      <c r="E815" t="s">
        <v>39</v>
      </c>
      <c r="F815">
        <v>0</v>
      </c>
      <c r="G815">
        <v>0</v>
      </c>
      <c r="H815">
        <v>2607133</v>
      </c>
    </row>
    <row r="816" spans="1:8" x14ac:dyDescent="0.25">
      <c r="A816" t="str">
        <f>COUNTIF($E$2:E816,E816)&amp;E816</f>
        <v>40Mimarlık Fakültesi</v>
      </c>
      <c r="B816" t="s">
        <v>2092</v>
      </c>
      <c r="C816" t="s">
        <v>959</v>
      </c>
      <c r="D816" t="s">
        <v>1991</v>
      </c>
      <c r="E816" t="s">
        <v>39</v>
      </c>
      <c r="F816">
        <v>0</v>
      </c>
      <c r="G816">
        <v>0</v>
      </c>
      <c r="H816">
        <v>2607240</v>
      </c>
    </row>
    <row r="817" spans="1:8" x14ac:dyDescent="0.25">
      <c r="A817" t="str">
        <f>COUNTIF($E$2:E817,E817)&amp;E817</f>
        <v xml:space="preserve">30Bilgi İşlem Daire Başkanlığı </v>
      </c>
      <c r="B817" t="s">
        <v>2659</v>
      </c>
      <c r="C817" t="s">
        <v>960</v>
      </c>
      <c r="D817" t="s">
        <v>1992</v>
      </c>
      <c r="E817" t="s">
        <v>22</v>
      </c>
      <c r="F817">
        <v>0</v>
      </c>
      <c r="G817">
        <v>0</v>
      </c>
      <c r="H817">
        <v>2607430</v>
      </c>
    </row>
    <row r="818" spans="1:8" x14ac:dyDescent="0.25">
      <c r="A818" t="str">
        <f>COUNTIF($E$2:E818,E818)&amp;E818</f>
        <v>41Mimarlık Fakültesi</v>
      </c>
      <c r="B818" t="s">
        <v>2578</v>
      </c>
      <c r="C818" t="s">
        <v>961</v>
      </c>
      <c r="D818" t="s">
        <v>1991</v>
      </c>
      <c r="E818" t="s">
        <v>39</v>
      </c>
      <c r="F818">
        <v>0</v>
      </c>
      <c r="G818">
        <v>0</v>
      </c>
      <c r="H818">
        <v>2607497</v>
      </c>
    </row>
    <row r="819" spans="1:8" x14ac:dyDescent="0.25">
      <c r="A819" t="str">
        <f>COUNTIF($E$2:E819,E819)&amp;E819</f>
        <v>11SEM - Sürekli Eğitim Merkezi</v>
      </c>
      <c r="B819" t="s">
        <v>2536</v>
      </c>
      <c r="C819" t="s">
        <v>962</v>
      </c>
      <c r="D819" t="s">
        <v>1992</v>
      </c>
      <c r="E819" t="s">
        <v>46</v>
      </c>
      <c r="F819">
        <v>0</v>
      </c>
      <c r="G819">
        <v>0</v>
      </c>
      <c r="H819">
        <v>2608107</v>
      </c>
    </row>
    <row r="820" spans="1:8" x14ac:dyDescent="0.25">
      <c r="A820" t="str">
        <f>COUNTIF($E$2:E820,E820)&amp;E820</f>
        <v>84Fen-Edebiyat Fakültesi</v>
      </c>
      <c r="B820" t="s">
        <v>2660</v>
      </c>
      <c r="C820" t="s">
        <v>963</v>
      </c>
      <c r="D820" t="s">
        <v>1991</v>
      </c>
      <c r="E820" t="s">
        <v>31</v>
      </c>
      <c r="F820">
        <v>0</v>
      </c>
      <c r="G820">
        <v>0</v>
      </c>
      <c r="H820">
        <v>2608180</v>
      </c>
    </row>
    <row r="821" spans="1:8" x14ac:dyDescent="0.25">
      <c r="A821" t="str">
        <f>COUNTIF($E$2:E821,E821)&amp;E821</f>
        <v>85Fen-Edebiyat Fakültesi</v>
      </c>
      <c r="B821" t="s">
        <v>2661</v>
      </c>
      <c r="C821" t="s">
        <v>964</v>
      </c>
      <c r="D821" t="s">
        <v>1991</v>
      </c>
      <c r="E821" t="s">
        <v>31</v>
      </c>
      <c r="F821">
        <v>0</v>
      </c>
      <c r="G821">
        <v>0</v>
      </c>
      <c r="H821">
        <v>2608214</v>
      </c>
    </row>
    <row r="822" spans="1:8" x14ac:dyDescent="0.25">
      <c r="A822" t="str">
        <f>COUNTIF($E$2:E822,E822)&amp;E822</f>
        <v>86Fen-Edebiyat Fakültesi</v>
      </c>
      <c r="B822" t="s">
        <v>2662</v>
      </c>
      <c r="C822" t="s">
        <v>965</v>
      </c>
      <c r="D822" t="s">
        <v>1991</v>
      </c>
      <c r="E822" t="s">
        <v>31</v>
      </c>
      <c r="F822">
        <v>0</v>
      </c>
      <c r="G822">
        <v>0</v>
      </c>
      <c r="H822">
        <v>2608263</v>
      </c>
    </row>
    <row r="823" spans="1:8" x14ac:dyDescent="0.25">
      <c r="A823" t="str">
        <f>COUNTIF($E$2:E823,E823)&amp;E823</f>
        <v>4Toplum ve Bilim Araştırma ve Uygulama Merkezi (Rektörlüğe Bağlı Birim)</v>
      </c>
      <c r="B823" t="s">
        <v>2102</v>
      </c>
      <c r="C823" t="s">
        <v>966</v>
      </c>
      <c r="D823" t="s">
        <v>1991</v>
      </c>
      <c r="E823" t="s">
        <v>136</v>
      </c>
      <c r="F823">
        <v>0</v>
      </c>
      <c r="G823">
        <v>0</v>
      </c>
      <c r="H823">
        <v>2608594</v>
      </c>
    </row>
    <row r="824" spans="1:8" x14ac:dyDescent="0.25">
      <c r="A824" t="str">
        <f>COUNTIF($E$2:E824,E824)&amp;E824</f>
        <v>24Bilim İletişim Grubu(Ofisi) (Rektörlüğe Bağlı Birim)</v>
      </c>
      <c r="B824" t="s">
        <v>2663</v>
      </c>
      <c r="C824" t="s">
        <v>967</v>
      </c>
      <c r="D824" t="s">
        <v>1992</v>
      </c>
      <c r="E824" t="s">
        <v>115</v>
      </c>
      <c r="F824">
        <v>0</v>
      </c>
      <c r="G824">
        <v>0</v>
      </c>
      <c r="H824">
        <v>2608677</v>
      </c>
    </row>
    <row r="825" spans="1:8" x14ac:dyDescent="0.25">
      <c r="A825" t="str">
        <f>COUNTIF($E$2:E825,E825)&amp;E825</f>
        <v>5Toplum ve Bilim Araştırma ve Uygulama Merkezi (Rektörlüğe Bağlı Birim)</v>
      </c>
      <c r="B825" t="s">
        <v>2076</v>
      </c>
      <c r="C825" t="s">
        <v>968</v>
      </c>
      <c r="D825" t="s">
        <v>1991</v>
      </c>
      <c r="E825" t="s">
        <v>136</v>
      </c>
      <c r="F825">
        <v>0</v>
      </c>
      <c r="G825">
        <v>0</v>
      </c>
      <c r="H825">
        <v>2608735</v>
      </c>
    </row>
    <row r="826" spans="1:8" x14ac:dyDescent="0.25">
      <c r="A826" t="str">
        <f>COUNTIF($E$2:E826,E826)&amp;E826</f>
        <v>6Toplum ve Bilim Araştırma ve Uygulama Merkezi (Rektörlüğe Bağlı Birim)</v>
      </c>
      <c r="B826" t="s">
        <v>2664</v>
      </c>
      <c r="C826" t="s">
        <v>969</v>
      </c>
      <c r="D826" t="s">
        <v>1991</v>
      </c>
      <c r="E826" t="s">
        <v>136</v>
      </c>
      <c r="F826">
        <v>0</v>
      </c>
      <c r="G826">
        <v>0</v>
      </c>
      <c r="H826">
        <v>2608891</v>
      </c>
    </row>
    <row r="827" spans="1:8" x14ac:dyDescent="0.25">
      <c r="A827" t="str">
        <f>COUNTIF($E$2:E827,E827)&amp;E827</f>
        <v>3Global Etkileşim ve Basın Ofisi (eski ismi Basın Bürosu (Rektörlüğe Bağlı Birim))</v>
      </c>
      <c r="B827" t="s">
        <v>2367</v>
      </c>
      <c r="C827" t="s">
        <v>970</v>
      </c>
      <c r="D827" t="s">
        <v>1991</v>
      </c>
      <c r="E827" t="s">
        <v>138</v>
      </c>
      <c r="F827">
        <v>0</v>
      </c>
      <c r="G827">
        <v>0</v>
      </c>
      <c r="H827">
        <v>2608925</v>
      </c>
    </row>
    <row r="828" spans="1:8" x14ac:dyDescent="0.25">
      <c r="A828" t="str">
        <f>COUNTIF($E$2:E828,E828)&amp;E828</f>
        <v>7Toplum ve Bilim Araştırma ve Uygulama Merkezi (Rektörlüğe Bağlı Birim)</v>
      </c>
      <c r="B828" t="s">
        <v>2665</v>
      </c>
      <c r="C828" t="s">
        <v>971</v>
      </c>
      <c r="D828" t="s">
        <v>1991</v>
      </c>
      <c r="E828" t="s">
        <v>136</v>
      </c>
      <c r="F828">
        <v>0</v>
      </c>
      <c r="G828">
        <v>0</v>
      </c>
      <c r="H828">
        <v>2608933</v>
      </c>
    </row>
    <row r="829" spans="1:8" x14ac:dyDescent="0.25">
      <c r="A829" t="str">
        <f>COUNTIF($E$2:E829,E829)&amp;E829</f>
        <v xml:space="preserve">27Öğrenci İşleri Daire Başkanlığı </v>
      </c>
      <c r="B829" t="s">
        <v>2401</v>
      </c>
      <c r="C829" t="s">
        <v>972</v>
      </c>
      <c r="D829" t="s">
        <v>1992</v>
      </c>
      <c r="E829" t="s">
        <v>133</v>
      </c>
      <c r="F829">
        <v>0</v>
      </c>
      <c r="G829">
        <v>0</v>
      </c>
      <c r="H829">
        <v>2608941</v>
      </c>
    </row>
    <row r="830" spans="1:8" x14ac:dyDescent="0.25">
      <c r="A830" t="str">
        <f>COUNTIF($E$2:E830,E830)&amp;E830</f>
        <v>45Mühendislik Fakültesi</v>
      </c>
      <c r="B830" t="s">
        <v>2666</v>
      </c>
      <c r="C830" t="s">
        <v>973</v>
      </c>
      <c r="D830" t="s">
        <v>1991</v>
      </c>
      <c r="E830" t="s">
        <v>40</v>
      </c>
      <c r="F830">
        <v>0</v>
      </c>
      <c r="G830">
        <v>0</v>
      </c>
      <c r="H830">
        <v>2608958</v>
      </c>
    </row>
    <row r="831" spans="1:8" x14ac:dyDescent="0.25">
      <c r="A831" t="str">
        <f>COUNTIF($E$2:E831,E831)&amp;E831</f>
        <v>46Mühendislik Fakültesi</v>
      </c>
      <c r="B831" t="s">
        <v>2667</v>
      </c>
      <c r="C831" t="s">
        <v>974</v>
      </c>
      <c r="D831" t="s">
        <v>1991</v>
      </c>
      <c r="E831" t="s">
        <v>40</v>
      </c>
      <c r="F831">
        <v>0</v>
      </c>
      <c r="G831">
        <v>0</v>
      </c>
      <c r="H831">
        <v>2609295</v>
      </c>
    </row>
    <row r="832" spans="1:8" x14ac:dyDescent="0.25">
      <c r="A832" t="str">
        <f>COUNTIF($E$2:E832,E832)&amp;E832</f>
        <v>25Bilim İletişim Grubu(Ofisi) (Rektörlüğe Bağlı Birim)</v>
      </c>
      <c r="B832" t="s">
        <v>2668</v>
      </c>
      <c r="C832" t="s">
        <v>975</v>
      </c>
      <c r="D832" t="s">
        <v>1992</v>
      </c>
      <c r="E832" t="s">
        <v>115</v>
      </c>
      <c r="F832">
        <v>0</v>
      </c>
      <c r="G832">
        <v>0</v>
      </c>
      <c r="H832">
        <v>2609345</v>
      </c>
    </row>
    <row r="833" spans="1:8" x14ac:dyDescent="0.25">
      <c r="A833" t="str">
        <f>COUNTIF($E$2:E833,E833)&amp;E833</f>
        <v>26Bilim İletişim Grubu(Ofisi) (Rektörlüğe Bağlı Birim)</v>
      </c>
      <c r="B833" t="s">
        <v>2669</v>
      </c>
      <c r="C833" t="s">
        <v>976</v>
      </c>
      <c r="D833" t="s">
        <v>1992</v>
      </c>
      <c r="E833" t="s">
        <v>115</v>
      </c>
      <c r="F833">
        <v>0</v>
      </c>
      <c r="G833">
        <v>0</v>
      </c>
      <c r="H833">
        <v>2609386</v>
      </c>
    </row>
    <row r="834" spans="1:8" x14ac:dyDescent="0.25">
      <c r="A834" t="str">
        <f>COUNTIF($E$2:E834,E834)&amp;E834</f>
        <v>27Bilim İletişim Grubu(Ofisi) (Rektörlüğe Bağlı Birim)</v>
      </c>
      <c r="B834" t="s">
        <v>2670</v>
      </c>
      <c r="C834" t="s">
        <v>977</v>
      </c>
      <c r="D834" t="s">
        <v>1992</v>
      </c>
      <c r="E834" t="s">
        <v>115</v>
      </c>
      <c r="F834">
        <v>0</v>
      </c>
      <c r="G834">
        <v>0</v>
      </c>
      <c r="H834">
        <v>2609493</v>
      </c>
    </row>
    <row r="835" spans="1:8" x14ac:dyDescent="0.25">
      <c r="A835" t="str">
        <f>COUNTIF($E$2:E835,E835)&amp;E835</f>
        <v>87Fen-Edebiyat Fakültesi</v>
      </c>
      <c r="B835" t="s">
        <v>2671</v>
      </c>
      <c r="C835" t="s">
        <v>978</v>
      </c>
      <c r="D835" t="s">
        <v>1991</v>
      </c>
      <c r="E835" t="s">
        <v>31</v>
      </c>
      <c r="F835">
        <v>0</v>
      </c>
      <c r="G835">
        <v>0</v>
      </c>
      <c r="H835">
        <v>2609568</v>
      </c>
    </row>
    <row r="836" spans="1:8" x14ac:dyDescent="0.25">
      <c r="A836" t="str">
        <f>COUNTIF($E$2:E836,E836)&amp;E836</f>
        <v>88Fen-Edebiyat Fakültesi</v>
      </c>
      <c r="B836" t="s">
        <v>2672</v>
      </c>
      <c r="C836" t="s">
        <v>979</v>
      </c>
      <c r="D836" t="s">
        <v>1991</v>
      </c>
      <c r="E836" t="s">
        <v>31</v>
      </c>
      <c r="F836">
        <v>0</v>
      </c>
      <c r="G836">
        <v>0</v>
      </c>
      <c r="H836">
        <v>2609758</v>
      </c>
    </row>
    <row r="837" spans="1:8" x14ac:dyDescent="0.25">
      <c r="A837" t="str">
        <f>COUNTIF($E$2:E837,E837)&amp;E837</f>
        <v>89Fen-Edebiyat Fakültesi</v>
      </c>
      <c r="B837" t="s">
        <v>2673</v>
      </c>
      <c r="C837" t="s">
        <v>980</v>
      </c>
      <c r="D837" t="s">
        <v>1991</v>
      </c>
      <c r="E837" t="s">
        <v>31</v>
      </c>
      <c r="F837">
        <v>0</v>
      </c>
      <c r="G837">
        <v>0</v>
      </c>
      <c r="H837">
        <v>2609816</v>
      </c>
    </row>
    <row r="838" spans="1:8" x14ac:dyDescent="0.25">
      <c r="A838" t="str">
        <f>COUNTIF($E$2:E838,E838)&amp;E838</f>
        <v>1UEAM-Uygulamalı Etik Araştırma Merkezi</v>
      </c>
      <c r="B838" t="s">
        <v>2674</v>
      </c>
      <c r="C838" t="s">
        <v>981</v>
      </c>
      <c r="D838" t="s">
        <v>1992</v>
      </c>
      <c r="E838" t="s">
        <v>53</v>
      </c>
      <c r="F838">
        <v>0</v>
      </c>
      <c r="G838">
        <v>0</v>
      </c>
      <c r="H838">
        <v>2609824</v>
      </c>
    </row>
    <row r="839" spans="1:8" x14ac:dyDescent="0.25">
      <c r="A839" t="str">
        <f>COUNTIF($E$2:E839,E839)&amp;E839</f>
        <v>90Fen-Edebiyat Fakültesi</v>
      </c>
      <c r="B839" t="s">
        <v>2248</v>
      </c>
      <c r="C839" t="s">
        <v>982</v>
      </c>
      <c r="D839" t="s">
        <v>1991</v>
      </c>
      <c r="E839" t="s">
        <v>31</v>
      </c>
      <c r="F839">
        <v>0</v>
      </c>
      <c r="G839">
        <v>0</v>
      </c>
      <c r="H839">
        <v>2609873</v>
      </c>
    </row>
    <row r="840" spans="1:8" x14ac:dyDescent="0.25">
      <c r="A840" t="str">
        <f>COUNTIF($E$2:E840,E840)&amp;E840</f>
        <v>91Fen-Edebiyat Fakültesi</v>
      </c>
      <c r="B840" t="s">
        <v>2432</v>
      </c>
      <c r="C840" t="s">
        <v>983</v>
      </c>
      <c r="D840" t="s">
        <v>1991</v>
      </c>
      <c r="E840" t="s">
        <v>31</v>
      </c>
      <c r="F840">
        <v>0</v>
      </c>
      <c r="G840">
        <v>0</v>
      </c>
      <c r="H840">
        <v>2609899</v>
      </c>
    </row>
    <row r="841" spans="1:8" x14ac:dyDescent="0.25">
      <c r="A841" t="str">
        <f>COUNTIF($E$2:E841,E841)&amp;E841</f>
        <v>12SEM - Sürekli Eğitim Merkezi</v>
      </c>
      <c r="B841" t="s">
        <v>2675</v>
      </c>
      <c r="C841" t="s">
        <v>984</v>
      </c>
      <c r="D841" t="s">
        <v>1992</v>
      </c>
      <c r="E841" t="s">
        <v>46</v>
      </c>
      <c r="F841">
        <v>0</v>
      </c>
      <c r="G841">
        <v>0</v>
      </c>
      <c r="H841">
        <v>2609923</v>
      </c>
    </row>
    <row r="842" spans="1:8" x14ac:dyDescent="0.25">
      <c r="A842" t="str">
        <f>COUNTIF($E$2:E842,E842)&amp;E842</f>
        <v>92Fen-Edebiyat Fakültesi</v>
      </c>
      <c r="B842" t="s">
        <v>2507</v>
      </c>
      <c r="C842" t="s">
        <v>985</v>
      </c>
      <c r="D842" t="s">
        <v>1991</v>
      </c>
      <c r="E842" t="s">
        <v>31</v>
      </c>
      <c r="F842">
        <v>0</v>
      </c>
      <c r="G842">
        <v>0</v>
      </c>
      <c r="H842">
        <v>2609956</v>
      </c>
    </row>
    <row r="843" spans="1:8" x14ac:dyDescent="0.25">
      <c r="A843" t="str">
        <f>COUNTIF($E$2:E843,E843)&amp;E843</f>
        <v>13SEM - Sürekli Eğitim Merkezi</v>
      </c>
      <c r="B843" t="s">
        <v>2676</v>
      </c>
      <c r="C843" t="s">
        <v>986</v>
      </c>
      <c r="D843" t="s">
        <v>1992</v>
      </c>
      <c r="E843" t="s">
        <v>46</v>
      </c>
      <c r="F843">
        <v>0</v>
      </c>
      <c r="G843">
        <v>0</v>
      </c>
      <c r="H843">
        <v>2610095</v>
      </c>
    </row>
    <row r="844" spans="1:8" x14ac:dyDescent="0.25">
      <c r="A844" t="str">
        <f>COUNTIF($E$2:E844,E844)&amp;E844</f>
        <v>46Sağlık Kültür ve Spor Daire Başkanlığı</v>
      </c>
      <c r="B844" t="s">
        <v>2232</v>
      </c>
      <c r="C844" t="s">
        <v>987</v>
      </c>
      <c r="D844" t="s">
        <v>1992</v>
      </c>
      <c r="E844" t="s">
        <v>45</v>
      </c>
      <c r="F844">
        <v>0</v>
      </c>
      <c r="G844">
        <v>0</v>
      </c>
      <c r="H844">
        <v>2610129</v>
      </c>
    </row>
    <row r="845" spans="1:8" x14ac:dyDescent="0.25">
      <c r="A845" t="str">
        <f>COUNTIF($E$2:E845,E845)&amp;E845</f>
        <v>47Mühendislik Fakültesi</v>
      </c>
      <c r="B845" t="s">
        <v>2555</v>
      </c>
      <c r="C845" t="s">
        <v>988</v>
      </c>
      <c r="D845" t="s">
        <v>1991</v>
      </c>
      <c r="E845" t="s">
        <v>40</v>
      </c>
      <c r="F845">
        <v>0</v>
      </c>
      <c r="G845">
        <v>0</v>
      </c>
      <c r="H845">
        <v>2610178</v>
      </c>
    </row>
    <row r="846" spans="1:8" x14ac:dyDescent="0.25">
      <c r="A846" t="str">
        <f>COUNTIF($E$2:E846,E846)&amp;E846</f>
        <v>47Sağlık Kültür ve Spor Daire Başkanlığı</v>
      </c>
      <c r="B846" t="s">
        <v>2677</v>
      </c>
      <c r="C846" t="s">
        <v>989</v>
      </c>
      <c r="D846" t="s">
        <v>1992</v>
      </c>
      <c r="E846" t="s">
        <v>45</v>
      </c>
      <c r="F846">
        <v>0</v>
      </c>
      <c r="G846">
        <v>0</v>
      </c>
      <c r="H846">
        <v>2610244</v>
      </c>
    </row>
    <row r="847" spans="1:8" x14ac:dyDescent="0.25">
      <c r="A847" t="str">
        <f>COUNTIF($E$2:E847,E847)&amp;E847</f>
        <v>48Mühendislik Fakültesi</v>
      </c>
      <c r="B847" t="s">
        <v>2678</v>
      </c>
      <c r="C847" t="s">
        <v>990</v>
      </c>
      <c r="D847" t="s">
        <v>1991</v>
      </c>
      <c r="E847" t="s">
        <v>40</v>
      </c>
      <c r="F847">
        <v>0</v>
      </c>
      <c r="G847">
        <v>0</v>
      </c>
      <c r="H847">
        <v>2610269</v>
      </c>
    </row>
    <row r="848" spans="1:8" x14ac:dyDescent="0.25">
      <c r="A848" t="str">
        <f>COUNTIF($E$2:E848,E848)&amp;E848</f>
        <v>13AYNA Klinik Psikoloji Destek Ünitesi</v>
      </c>
      <c r="B848" t="s">
        <v>2679</v>
      </c>
      <c r="C848" t="s">
        <v>991</v>
      </c>
      <c r="D848" t="s">
        <v>1991</v>
      </c>
      <c r="E848" t="s">
        <v>21</v>
      </c>
      <c r="F848">
        <v>0</v>
      </c>
      <c r="G848">
        <v>0</v>
      </c>
      <c r="H848">
        <v>2610327</v>
      </c>
    </row>
    <row r="849" spans="1:8" x14ac:dyDescent="0.25">
      <c r="A849" t="str">
        <f>COUNTIF($E$2:E849,E849)&amp;E849</f>
        <v>48Sağlık Kültür ve Spor Daire Başkanlığı</v>
      </c>
      <c r="B849" t="s">
        <v>2680</v>
      </c>
      <c r="C849" t="s">
        <v>992</v>
      </c>
      <c r="D849" t="s">
        <v>1992</v>
      </c>
      <c r="E849" t="s">
        <v>45</v>
      </c>
      <c r="F849">
        <v>0</v>
      </c>
      <c r="G849">
        <v>0</v>
      </c>
      <c r="H849">
        <v>2610335</v>
      </c>
    </row>
    <row r="850" spans="1:8" x14ac:dyDescent="0.25">
      <c r="A850" t="str">
        <f>COUNTIF($E$2:E850,E850)&amp;E850</f>
        <v>26Personel Dairesi Başkanlığı</v>
      </c>
      <c r="B850" t="s">
        <v>2082</v>
      </c>
      <c r="C850" t="s">
        <v>993</v>
      </c>
      <c r="D850" t="s">
        <v>1992</v>
      </c>
      <c r="E850" t="s">
        <v>128</v>
      </c>
      <c r="F850">
        <v>0</v>
      </c>
      <c r="G850">
        <v>0</v>
      </c>
      <c r="H850">
        <v>2610376</v>
      </c>
    </row>
    <row r="851" spans="1:8" x14ac:dyDescent="0.25">
      <c r="A851" t="str">
        <f>COUNTIF($E$2:E851,E851)&amp;E851</f>
        <v>49Mühendislik Fakültesi</v>
      </c>
      <c r="B851" t="s">
        <v>2681</v>
      </c>
      <c r="C851" t="s">
        <v>994</v>
      </c>
      <c r="D851" t="s">
        <v>1991</v>
      </c>
      <c r="E851" t="s">
        <v>40</v>
      </c>
      <c r="F851">
        <v>0</v>
      </c>
      <c r="G851">
        <v>0</v>
      </c>
      <c r="H851">
        <v>2610384</v>
      </c>
    </row>
    <row r="852" spans="1:8" x14ac:dyDescent="0.25">
      <c r="A852" t="str">
        <f>COUNTIF($E$2:E852,E852)&amp;E852</f>
        <v>14SEM - Sürekli Eğitim Merkezi</v>
      </c>
      <c r="B852" t="s">
        <v>2682</v>
      </c>
      <c r="C852" t="s">
        <v>995</v>
      </c>
      <c r="D852" t="s">
        <v>1992</v>
      </c>
      <c r="E852" t="s">
        <v>46</v>
      </c>
      <c r="F852">
        <v>0</v>
      </c>
      <c r="G852">
        <v>0</v>
      </c>
      <c r="H852">
        <v>2610400</v>
      </c>
    </row>
    <row r="853" spans="1:8" x14ac:dyDescent="0.25">
      <c r="A853" t="str">
        <f>COUNTIF($E$2:E853,E853)&amp;E853</f>
        <v>49Sağlık Kültür ve Spor Daire Başkanlığı</v>
      </c>
      <c r="B853" t="s">
        <v>1997</v>
      </c>
      <c r="C853" t="s">
        <v>996</v>
      </c>
      <c r="D853" t="s">
        <v>1992</v>
      </c>
      <c r="E853" t="s">
        <v>45</v>
      </c>
      <c r="F853">
        <v>0</v>
      </c>
      <c r="G853">
        <v>0</v>
      </c>
      <c r="H853">
        <v>2610434</v>
      </c>
    </row>
    <row r="854" spans="1:8" x14ac:dyDescent="0.25">
      <c r="A854" t="str">
        <f>COUNTIF($E$2:E854,E854)&amp;E854</f>
        <v>50Sağlık Kültür ve Spor Daire Başkanlığı</v>
      </c>
      <c r="B854" t="s">
        <v>2683</v>
      </c>
      <c r="C854" t="s">
        <v>997</v>
      </c>
      <c r="D854" t="s">
        <v>1992</v>
      </c>
      <c r="E854" t="s">
        <v>45</v>
      </c>
      <c r="F854">
        <v>0</v>
      </c>
      <c r="G854">
        <v>0</v>
      </c>
      <c r="H854">
        <v>2610475</v>
      </c>
    </row>
    <row r="855" spans="1:8" x14ac:dyDescent="0.25">
      <c r="A855" t="str">
        <f>COUNTIF($E$2:E855,E855)&amp;E855</f>
        <v>14AYNA Klinik Psikoloji Destek Ünitesi</v>
      </c>
      <c r="B855" t="s">
        <v>2648</v>
      </c>
      <c r="C855" t="s">
        <v>998</v>
      </c>
      <c r="D855" t="s">
        <v>1991</v>
      </c>
      <c r="E855" t="s">
        <v>21</v>
      </c>
      <c r="F855">
        <v>0</v>
      </c>
      <c r="G855">
        <v>0</v>
      </c>
      <c r="H855">
        <v>2610616</v>
      </c>
    </row>
    <row r="856" spans="1:8" x14ac:dyDescent="0.25">
      <c r="A856" t="str">
        <f>COUNTIF($E$2:E856,E856)&amp;E856</f>
        <v>50Mühendislik Fakültesi</v>
      </c>
      <c r="B856" t="s">
        <v>2684</v>
      </c>
      <c r="C856" t="s">
        <v>999</v>
      </c>
      <c r="D856" t="s">
        <v>1991</v>
      </c>
      <c r="E856" t="s">
        <v>40</v>
      </c>
      <c r="F856">
        <v>0</v>
      </c>
      <c r="G856">
        <v>0</v>
      </c>
      <c r="H856">
        <v>2610699</v>
      </c>
    </row>
    <row r="857" spans="1:8" x14ac:dyDescent="0.25">
      <c r="A857" t="str">
        <f>COUNTIF($E$2:E857,E857)&amp;E857</f>
        <v>51Sağlık Kültür ve Spor Daire Başkanlığı</v>
      </c>
      <c r="B857" t="s">
        <v>2046</v>
      </c>
      <c r="C857" t="s">
        <v>1000</v>
      </c>
      <c r="D857" t="s">
        <v>1992</v>
      </c>
      <c r="E857" t="s">
        <v>45</v>
      </c>
      <c r="F857">
        <v>0</v>
      </c>
      <c r="G857">
        <v>0</v>
      </c>
      <c r="H857">
        <v>2610749</v>
      </c>
    </row>
    <row r="858" spans="1:8" x14ac:dyDescent="0.25">
      <c r="A858" t="str">
        <f>COUNTIF($E$2:E858,E858)&amp;E858</f>
        <v>15AYNA Klinik Psikoloji Destek Ünitesi</v>
      </c>
      <c r="B858" t="s">
        <v>2685</v>
      </c>
      <c r="C858" t="s">
        <v>1001</v>
      </c>
      <c r="D858" t="s">
        <v>1991</v>
      </c>
      <c r="E858" t="s">
        <v>21</v>
      </c>
      <c r="F858">
        <v>0</v>
      </c>
      <c r="G858">
        <v>0</v>
      </c>
      <c r="H858">
        <v>2610772</v>
      </c>
    </row>
    <row r="859" spans="1:8" x14ac:dyDescent="0.25">
      <c r="A859" t="str">
        <f>COUNTIF($E$2:E859,E859)&amp;E859</f>
        <v>16AYNA Klinik Psikoloji Destek Ünitesi</v>
      </c>
      <c r="B859" t="s">
        <v>2686</v>
      </c>
      <c r="C859" t="s">
        <v>1002</v>
      </c>
      <c r="D859" t="s">
        <v>1991</v>
      </c>
      <c r="E859" t="s">
        <v>21</v>
      </c>
      <c r="F859">
        <v>0</v>
      </c>
      <c r="G859">
        <v>0</v>
      </c>
      <c r="H859">
        <v>2610814</v>
      </c>
    </row>
    <row r="860" spans="1:8" x14ac:dyDescent="0.25">
      <c r="A860" t="str">
        <f>COUNTIF($E$2:E860,E860)&amp;E860</f>
        <v>51Mühendislik Fakültesi</v>
      </c>
      <c r="B860" t="s">
        <v>2271</v>
      </c>
      <c r="C860" t="s">
        <v>1003</v>
      </c>
      <c r="D860" t="s">
        <v>1991</v>
      </c>
      <c r="E860" t="s">
        <v>40</v>
      </c>
      <c r="F860">
        <v>0</v>
      </c>
      <c r="G860">
        <v>0</v>
      </c>
      <c r="H860">
        <v>2610913</v>
      </c>
    </row>
    <row r="861" spans="1:8" x14ac:dyDescent="0.25">
      <c r="A861" t="str">
        <f>COUNTIF($E$2:E861,E861)&amp;E861</f>
        <v>1Sosyal Tesisler Müdürlüğü</v>
      </c>
      <c r="B861" t="s">
        <v>2687</v>
      </c>
      <c r="C861" t="s">
        <v>1004</v>
      </c>
      <c r="D861" t="s">
        <v>1992</v>
      </c>
      <c r="E861" t="s">
        <v>143</v>
      </c>
      <c r="F861">
        <v>0</v>
      </c>
      <c r="G861">
        <v>0</v>
      </c>
      <c r="H861">
        <v>2611077</v>
      </c>
    </row>
    <row r="862" spans="1:8" x14ac:dyDescent="0.25">
      <c r="A862" t="str">
        <f>COUNTIF($E$2:E862,E862)&amp;E862</f>
        <v>2Sosyal Tesisler Müdürlüğü</v>
      </c>
      <c r="B862" t="s">
        <v>2688</v>
      </c>
      <c r="C862" t="s">
        <v>1005</v>
      </c>
      <c r="D862" t="s">
        <v>1992</v>
      </c>
      <c r="E862" t="s">
        <v>143</v>
      </c>
      <c r="F862">
        <v>0</v>
      </c>
      <c r="G862">
        <v>0</v>
      </c>
      <c r="H862">
        <v>2611168</v>
      </c>
    </row>
    <row r="863" spans="1:8" x14ac:dyDescent="0.25">
      <c r="A863" t="str">
        <f>COUNTIF($E$2:E863,E863)&amp;E863</f>
        <v>52Mühendislik Fakültesi</v>
      </c>
      <c r="B863" t="s">
        <v>2558</v>
      </c>
      <c r="C863" t="s">
        <v>1006</v>
      </c>
      <c r="D863" t="s">
        <v>1991</v>
      </c>
      <c r="E863" t="s">
        <v>40</v>
      </c>
      <c r="F863">
        <v>0</v>
      </c>
      <c r="G863">
        <v>0</v>
      </c>
      <c r="H863">
        <v>2611184</v>
      </c>
    </row>
    <row r="864" spans="1:8" x14ac:dyDescent="0.25">
      <c r="A864" t="str">
        <f>COUNTIF($E$2:E864,E864)&amp;E864</f>
        <v xml:space="preserve">1Strateji Geliştirme Daire Başkanlığı </v>
      </c>
      <c r="B864" t="s">
        <v>2689</v>
      </c>
      <c r="C864" t="s">
        <v>1007</v>
      </c>
      <c r="D864" t="s">
        <v>1992</v>
      </c>
      <c r="E864" t="s">
        <v>47</v>
      </c>
      <c r="F864">
        <v>0</v>
      </c>
      <c r="G864">
        <v>0</v>
      </c>
      <c r="H864">
        <v>2611317</v>
      </c>
    </row>
    <row r="865" spans="1:8" x14ac:dyDescent="0.25">
      <c r="A865" t="str">
        <f>COUNTIF($E$2:E865,E865)&amp;E865</f>
        <v>4Global Etkileşim ve Basın Ofisi (eski ismi Basın Bürosu (Rektörlüğe Bağlı Birim))</v>
      </c>
      <c r="B865" t="s">
        <v>2690</v>
      </c>
      <c r="C865" t="s">
        <v>1008</v>
      </c>
      <c r="D865" t="s">
        <v>1991</v>
      </c>
      <c r="E865" t="s">
        <v>138</v>
      </c>
      <c r="F865">
        <v>0</v>
      </c>
      <c r="G865">
        <v>0</v>
      </c>
      <c r="H865">
        <v>2611325</v>
      </c>
    </row>
    <row r="866" spans="1:8" x14ac:dyDescent="0.25">
      <c r="A866" t="str">
        <f>COUNTIF($E$2:E866,E866)&amp;E866</f>
        <v>53Mühendislik Fakültesi</v>
      </c>
      <c r="B866" t="s">
        <v>2691</v>
      </c>
      <c r="C866" t="s">
        <v>1009</v>
      </c>
      <c r="D866" t="s">
        <v>1991</v>
      </c>
      <c r="E866" t="s">
        <v>40</v>
      </c>
      <c r="F866">
        <v>0</v>
      </c>
      <c r="G866">
        <v>0</v>
      </c>
      <c r="H866">
        <v>2611341</v>
      </c>
    </row>
    <row r="867" spans="1:8" x14ac:dyDescent="0.25">
      <c r="A867" t="str">
        <f>COUNTIF($E$2:E867,E867)&amp;E867</f>
        <v>3İleri Teknolojilerde Test ve Ölçüm Merkezi (MERKEZ LABORATUVARI)</v>
      </c>
      <c r="B867" t="s">
        <v>2692</v>
      </c>
      <c r="C867" t="s">
        <v>1010</v>
      </c>
      <c r="D867" t="s">
        <v>1991</v>
      </c>
      <c r="E867" t="s">
        <v>135</v>
      </c>
      <c r="F867">
        <v>0</v>
      </c>
      <c r="G867">
        <v>0</v>
      </c>
      <c r="H867">
        <v>2611382</v>
      </c>
    </row>
    <row r="868" spans="1:8" x14ac:dyDescent="0.25">
      <c r="A868" t="str">
        <f>COUNTIF($E$2:E868,E868)&amp;E868</f>
        <v>54Mühendislik Fakültesi</v>
      </c>
      <c r="B868" t="s">
        <v>2693</v>
      </c>
      <c r="C868" t="s">
        <v>1011</v>
      </c>
      <c r="D868" t="s">
        <v>1991</v>
      </c>
      <c r="E868" t="s">
        <v>40</v>
      </c>
      <c r="F868">
        <v>0</v>
      </c>
      <c r="G868">
        <v>0</v>
      </c>
      <c r="H868">
        <v>2611424</v>
      </c>
    </row>
    <row r="869" spans="1:8" x14ac:dyDescent="0.25">
      <c r="A869" t="str">
        <f>COUNTIF($E$2:E869,E869)&amp;E869</f>
        <v>55Mühendislik Fakültesi</v>
      </c>
      <c r="B869" t="s">
        <v>2516</v>
      </c>
      <c r="C869" t="s">
        <v>1012</v>
      </c>
      <c r="D869" t="s">
        <v>1991</v>
      </c>
      <c r="E869" t="s">
        <v>40</v>
      </c>
      <c r="F869">
        <v>0</v>
      </c>
      <c r="G869">
        <v>0</v>
      </c>
      <c r="H869">
        <v>2611515</v>
      </c>
    </row>
    <row r="870" spans="1:8" x14ac:dyDescent="0.25">
      <c r="A870" t="str">
        <f>COUNTIF($E$2:E870,E870)&amp;E870</f>
        <v xml:space="preserve">2Strateji Geliştirme Daire Başkanlığı </v>
      </c>
      <c r="B870" t="s">
        <v>2052</v>
      </c>
      <c r="C870" t="s">
        <v>1013</v>
      </c>
      <c r="D870" t="s">
        <v>1992</v>
      </c>
      <c r="E870" t="s">
        <v>47</v>
      </c>
      <c r="F870">
        <v>0</v>
      </c>
      <c r="G870">
        <v>0</v>
      </c>
      <c r="H870">
        <v>2611523</v>
      </c>
    </row>
    <row r="871" spans="1:8" x14ac:dyDescent="0.25">
      <c r="A871" t="str">
        <f>COUNTIF($E$2:E871,E871)&amp;E871</f>
        <v>56Mühendislik Fakültesi</v>
      </c>
      <c r="B871" t="s">
        <v>2694</v>
      </c>
      <c r="C871" t="s">
        <v>1014</v>
      </c>
      <c r="D871" t="s">
        <v>1991</v>
      </c>
      <c r="E871" t="s">
        <v>40</v>
      </c>
      <c r="F871">
        <v>0</v>
      </c>
      <c r="G871">
        <v>0</v>
      </c>
      <c r="H871">
        <v>2611564</v>
      </c>
    </row>
    <row r="872" spans="1:8" x14ac:dyDescent="0.25">
      <c r="A872" t="str">
        <f>COUNTIF($E$2:E872,E872)&amp;E872</f>
        <v>57Mühendislik Fakültesi</v>
      </c>
      <c r="B872" t="s">
        <v>2695</v>
      </c>
      <c r="C872" t="s">
        <v>1015</v>
      </c>
      <c r="D872" t="s">
        <v>1991</v>
      </c>
      <c r="E872" t="s">
        <v>40</v>
      </c>
      <c r="F872">
        <v>0</v>
      </c>
      <c r="G872">
        <v>0</v>
      </c>
      <c r="H872">
        <v>2611598</v>
      </c>
    </row>
    <row r="873" spans="1:8" x14ac:dyDescent="0.25">
      <c r="A873" t="str">
        <f>COUNTIF($E$2:E873,E873)&amp;E873</f>
        <v>58Mühendislik Fakültesi</v>
      </c>
      <c r="B873" t="s">
        <v>2696</v>
      </c>
      <c r="C873" t="s">
        <v>1016</v>
      </c>
      <c r="D873" t="s">
        <v>1991</v>
      </c>
      <c r="E873" t="s">
        <v>40</v>
      </c>
      <c r="F873">
        <v>0</v>
      </c>
      <c r="G873">
        <v>0</v>
      </c>
      <c r="H873">
        <v>2611671</v>
      </c>
    </row>
    <row r="874" spans="1:8" x14ac:dyDescent="0.25">
      <c r="A874" t="str">
        <f>COUNTIF($E$2:E874,E874)&amp;E874</f>
        <v xml:space="preserve">3Strateji Geliştirme Daire Başkanlığı </v>
      </c>
      <c r="B874" t="s">
        <v>2672</v>
      </c>
      <c r="C874" t="s">
        <v>1017</v>
      </c>
      <c r="D874" t="s">
        <v>1992</v>
      </c>
      <c r="E874" t="s">
        <v>47</v>
      </c>
      <c r="F874">
        <v>0</v>
      </c>
      <c r="G874">
        <v>0</v>
      </c>
      <c r="H874">
        <v>2612000</v>
      </c>
    </row>
    <row r="875" spans="1:8" x14ac:dyDescent="0.25">
      <c r="A875" t="str">
        <f>COUNTIF($E$2:E875,E875)&amp;E875</f>
        <v>59Mühendislik Fakültesi</v>
      </c>
      <c r="B875" t="s">
        <v>2697</v>
      </c>
      <c r="C875" t="s">
        <v>1018</v>
      </c>
      <c r="D875" t="s">
        <v>1991</v>
      </c>
      <c r="E875" t="s">
        <v>40</v>
      </c>
      <c r="F875">
        <v>0</v>
      </c>
      <c r="G875">
        <v>0</v>
      </c>
      <c r="H875">
        <v>2612018</v>
      </c>
    </row>
    <row r="876" spans="1:8" x14ac:dyDescent="0.25">
      <c r="A876" t="str">
        <f>COUNTIF($E$2:E876,E876)&amp;E876</f>
        <v xml:space="preserve">4Strateji Geliştirme Daire Başkanlığı </v>
      </c>
      <c r="B876" t="s">
        <v>2698</v>
      </c>
      <c r="C876" t="s">
        <v>1019</v>
      </c>
      <c r="D876" t="s">
        <v>1992</v>
      </c>
      <c r="E876" t="s">
        <v>47</v>
      </c>
      <c r="F876">
        <v>0</v>
      </c>
      <c r="G876">
        <v>0</v>
      </c>
      <c r="H876">
        <v>2612083</v>
      </c>
    </row>
    <row r="877" spans="1:8" x14ac:dyDescent="0.25">
      <c r="A877" t="str">
        <f>COUNTIF($E$2:E877,E877)&amp;E877</f>
        <v>60Mühendislik Fakültesi</v>
      </c>
      <c r="B877" t="s">
        <v>2699</v>
      </c>
      <c r="C877" t="s">
        <v>1020</v>
      </c>
      <c r="D877" t="s">
        <v>1991</v>
      </c>
      <c r="E877" t="s">
        <v>40</v>
      </c>
      <c r="F877">
        <v>0</v>
      </c>
      <c r="G877">
        <v>0</v>
      </c>
      <c r="H877">
        <v>2612125</v>
      </c>
    </row>
    <row r="878" spans="1:8" x14ac:dyDescent="0.25">
      <c r="A878" t="str">
        <f>COUNTIF($E$2:E878,E878)&amp;E878</f>
        <v>93Fen-Edebiyat Fakültesi</v>
      </c>
      <c r="B878" t="s">
        <v>2700</v>
      </c>
      <c r="C878" t="s">
        <v>1021</v>
      </c>
      <c r="D878" t="s">
        <v>1991</v>
      </c>
      <c r="E878" t="s">
        <v>31</v>
      </c>
      <c r="F878">
        <v>0</v>
      </c>
      <c r="G878">
        <v>0</v>
      </c>
      <c r="H878">
        <v>2612166</v>
      </c>
    </row>
    <row r="879" spans="1:8" x14ac:dyDescent="0.25">
      <c r="A879" t="str">
        <f>COUNTIF($E$2:E879,E879)&amp;E879</f>
        <v>61Mühendislik Fakültesi</v>
      </c>
      <c r="B879" t="s">
        <v>2701</v>
      </c>
      <c r="C879" t="s">
        <v>1022</v>
      </c>
      <c r="D879" t="s">
        <v>1991</v>
      </c>
      <c r="E879" t="s">
        <v>40</v>
      </c>
      <c r="F879">
        <v>0</v>
      </c>
      <c r="G879">
        <v>0</v>
      </c>
      <c r="H879">
        <v>2612174</v>
      </c>
    </row>
    <row r="880" spans="1:8" x14ac:dyDescent="0.25">
      <c r="A880" t="str">
        <f>COUNTIF($E$2:E880,E880)&amp;E880</f>
        <v>62Mühendislik Fakültesi</v>
      </c>
      <c r="B880" t="s">
        <v>2702</v>
      </c>
      <c r="C880" t="s">
        <v>1023</v>
      </c>
      <c r="D880" t="s">
        <v>1991</v>
      </c>
      <c r="E880" t="s">
        <v>40</v>
      </c>
      <c r="F880">
        <v>0</v>
      </c>
      <c r="G880">
        <v>0</v>
      </c>
      <c r="H880">
        <v>2612208</v>
      </c>
    </row>
    <row r="881" spans="1:8" x14ac:dyDescent="0.25">
      <c r="A881" t="str">
        <f>COUNTIF($E$2:E881,E881)&amp;E881</f>
        <v>63Mühendislik Fakültesi</v>
      </c>
      <c r="B881" t="s">
        <v>2703</v>
      </c>
      <c r="C881" t="s">
        <v>1024</v>
      </c>
      <c r="D881" t="s">
        <v>1991</v>
      </c>
      <c r="E881" t="s">
        <v>40</v>
      </c>
      <c r="F881">
        <v>0</v>
      </c>
      <c r="G881">
        <v>0</v>
      </c>
      <c r="H881">
        <v>2612232</v>
      </c>
    </row>
    <row r="882" spans="1:8" x14ac:dyDescent="0.25">
      <c r="A882" t="str">
        <f>COUNTIF($E$2:E882,E882)&amp;E882</f>
        <v>64Mühendislik Fakültesi</v>
      </c>
      <c r="B882" t="s">
        <v>2704</v>
      </c>
      <c r="C882" t="s">
        <v>1025</v>
      </c>
      <c r="D882" t="s">
        <v>1991</v>
      </c>
      <c r="E882" t="s">
        <v>40</v>
      </c>
      <c r="F882">
        <v>0</v>
      </c>
      <c r="G882">
        <v>0</v>
      </c>
      <c r="H882">
        <v>2612653</v>
      </c>
    </row>
    <row r="883" spans="1:8" x14ac:dyDescent="0.25">
      <c r="A883" t="str">
        <f>COUNTIF($E$2:E883,E883)&amp;E883</f>
        <v>65Mühendislik Fakültesi</v>
      </c>
      <c r="B883" t="s">
        <v>2705</v>
      </c>
      <c r="C883" t="s">
        <v>1026</v>
      </c>
      <c r="D883" t="s">
        <v>1991</v>
      </c>
      <c r="E883" t="s">
        <v>40</v>
      </c>
      <c r="F883">
        <v>0</v>
      </c>
      <c r="G883">
        <v>0</v>
      </c>
      <c r="H883">
        <v>2612729</v>
      </c>
    </row>
    <row r="884" spans="1:8" x14ac:dyDescent="0.25">
      <c r="A884" t="str">
        <f>COUNTIF($E$2:E884,E884)&amp;E884</f>
        <v>66Mühendislik Fakültesi</v>
      </c>
      <c r="B884" t="s">
        <v>2078</v>
      </c>
      <c r="C884" t="s">
        <v>1027</v>
      </c>
      <c r="D884" t="s">
        <v>1991</v>
      </c>
      <c r="E884" t="s">
        <v>40</v>
      </c>
      <c r="F884">
        <v>0</v>
      </c>
      <c r="G884">
        <v>0</v>
      </c>
      <c r="H884">
        <v>2612760</v>
      </c>
    </row>
    <row r="885" spans="1:8" x14ac:dyDescent="0.25">
      <c r="A885" t="str">
        <f>COUNTIF($E$2:E885,E885)&amp;E885</f>
        <v>67Mühendislik Fakültesi</v>
      </c>
      <c r="B885" t="s">
        <v>2706</v>
      </c>
      <c r="C885" t="s">
        <v>1028</v>
      </c>
      <c r="D885" t="s">
        <v>1991</v>
      </c>
      <c r="E885" t="s">
        <v>40</v>
      </c>
      <c r="F885">
        <v>0</v>
      </c>
      <c r="G885">
        <v>0</v>
      </c>
      <c r="H885">
        <v>2612786</v>
      </c>
    </row>
    <row r="886" spans="1:8" x14ac:dyDescent="0.25">
      <c r="A886" t="str">
        <f>COUNTIF($E$2:E886,E886)&amp;E886</f>
        <v>52Sağlık Kültür ve Spor Daire Başkanlığı</v>
      </c>
      <c r="B886" t="s">
        <v>2014</v>
      </c>
      <c r="C886" t="s">
        <v>1029</v>
      </c>
      <c r="D886" t="s">
        <v>1992</v>
      </c>
      <c r="E886" t="s">
        <v>45</v>
      </c>
      <c r="F886">
        <v>0</v>
      </c>
      <c r="G886">
        <v>0</v>
      </c>
      <c r="H886">
        <v>2612935</v>
      </c>
    </row>
    <row r="887" spans="1:8" x14ac:dyDescent="0.25">
      <c r="A887" t="str">
        <f>COUNTIF($E$2:E887,E887)&amp;E887</f>
        <v>68Mühendislik Fakültesi</v>
      </c>
      <c r="B887" t="s">
        <v>2183</v>
      </c>
      <c r="C887" t="s">
        <v>1030</v>
      </c>
      <c r="D887" t="s">
        <v>1991</v>
      </c>
      <c r="E887" t="s">
        <v>40</v>
      </c>
      <c r="F887">
        <v>0</v>
      </c>
      <c r="G887">
        <v>0</v>
      </c>
      <c r="H887">
        <v>2612943</v>
      </c>
    </row>
    <row r="888" spans="1:8" x14ac:dyDescent="0.25">
      <c r="A888" t="str">
        <f>COUNTIF($E$2:E888,E888)&amp;E888</f>
        <v>69Mühendislik Fakültesi</v>
      </c>
      <c r="B888" t="s">
        <v>2707</v>
      </c>
      <c r="C888" t="s">
        <v>1031</v>
      </c>
      <c r="D888" t="s">
        <v>1991</v>
      </c>
      <c r="E888" t="s">
        <v>40</v>
      </c>
      <c r="F888">
        <v>0</v>
      </c>
      <c r="G888">
        <v>0</v>
      </c>
      <c r="H888">
        <v>2612950</v>
      </c>
    </row>
    <row r="889" spans="1:8" x14ac:dyDescent="0.25">
      <c r="A889" t="str">
        <f>COUNTIF($E$2:E889,E889)&amp;E889</f>
        <v>8Toplum ve Bilim Araştırma ve Uygulama Merkezi (Rektörlüğe Bağlı Birim)</v>
      </c>
      <c r="B889" t="s">
        <v>2698</v>
      </c>
      <c r="C889" t="s">
        <v>1032</v>
      </c>
      <c r="D889" t="s">
        <v>1991</v>
      </c>
      <c r="E889" t="s">
        <v>136</v>
      </c>
      <c r="F889">
        <v>0</v>
      </c>
      <c r="G889">
        <v>0</v>
      </c>
      <c r="H889">
        <v>2613164</v>
      </c>
    </row>
    <row r="890" spans="1:8" x14ac:dyDescent="0.25">
      <c r="A890" t="str">
        <f>COUNTIF($E$2:E890,E890)&amp;E890</f>
        <v>9Toplum ve Bilim Araştırma ve Uygulama Merkezi (Rektörlüğe Bağlı Birim)</v>
      </c>
      <c r="B890" t="s">
        <v>2708</v>
      </c>
      <c r="C890" t="s">
        <v>1033</v>
      </c>
      <c r="D890" t="s">
        <v>1991</v>
      </c>
      <c r="E890" t="s">
        <v>136</v>
      </c>
      <c r="F890">
        <v>0</v>
      </c>
      <c r="G890">
        <v>0</v>
      </c>
      <c r="H890">
        <v>2613222</v>
      </c>
    </row>
    <row r="891" spans="1:8" x14ac:dyDescent="0.25">
      <c r="A891" t="str">
        <f>COUNTIF($E$2:E891,E891)&amp;E891</f>
        <v xml:space="preserve">5Strateji Geliştirme Daire Başkanlığı </v>
      </c>
      <c r="B891" t="s">
        <v>2709</v>
      </c>
      <c r="C891" t="s">
        <v>1034</v>
      </c>
      <c r="D891" t="s">
        <v>1992</v>
      </c>
      <c r="E891" t="s">
        <v>47</v>
      </c>
      <c r="F891">
        <v>0</v>
      </c>
      <c r="G891">
        <v>0</v>
      </c>
      <c r="H891">
        <v>2613248</v>
      </c>
    </row>
    <row r="892" spans="1:8" x14ac:dyDescent="0.25">
      <c r="A892" t="str">
        <f>COUNTIF($E$2:E892,E892)&amp;E892</f>
        <v xml:space="preserve">6Strateji Geliştirme Daire Başkanlığı </v>
      </c>
      <c r="B892" t="s">
        <v>2710</v>
      </c>
      <c r="C892" t="s">
        <v>1035</v>
      </c>
      <c r="D892" t="s">
        <v>1992</v>
      </c>
      <c r="E892" t="s">
        <v>47</v>
      </c>
      <c r="F892">
        <v>0</v>
      </c>
      <c r="G892">
        <v>0</v>
      </c>
      <c r="H892">
        <v>2613396</v>
      </c>
    </row>
    <row r="893" spans="1:8" x14ac:dyDescent="0.25">
      <c r="A893" t="str">
        <f>COUNTIF($E$2:E893,E893)&amp;E893</f>
        <v>70Mühendislik Fakültesi</v>
      </c>
      <c r="B893" t="s">
        <v>2711</v>
      </c>
      <c r="C893" t="s">
        <v>1036</v>
      </c>
      <c r="D893" t="s">
        <v>1991</v>
      </c>
      <c r="E893" t="s">
        <v>40</v>
      </c>
      <c r="F893">
        <v>0</v>
      </c>
      <c r="G893">
        <v>0</v>
      </c>
      <c r="H893">
        <v>2613503</v>
      </c>
    </row>
    <row r="894" spans="1:8" x14ac:dyDescent="0.25">
      <c r="A894" t="str">
        <f>COUNTIF($E$2:E894,E894)&amp;E894</f>
        <v>71Mühendislik Fakültesi</v>
      </c>
      <c r="B894" t="s">
        <v>2712</v>
      </c>
      <c r="C894" t="s">
        <v>1037</v>
      </c>
      <c r="D894" t="s">
        <v>1991</v>
      </c>
      <c r="E894" t="s">
        <v>40</v>
      </c>
      <c r="F894">
        <v>0</v>
      </c>
      <c r="G894">
        <v>0</v>
      </c>
      <c r="H894">
        <v>2613578</v>
      </c>
    </row>
    <row r="895" spans="1:8" x14ac:dyDescent="0.25">
      <c r="A895" t="str">
        <f>COUNTIF($E$2:E895,E895)&amp;E895</f>
        <v xml:space="preserve">7Strateji Geliştirme Daire Başkanlığı </v>
      </c>
      <c r="B895" t="s">
        <v>2643</v>
      </c>
      <c r="C895" t="s">
        <v>1038</v>
      </c>
      <c r="D895" t="s">
        <v>1992</v>
      </c>
      <c r="E895" t="s">
        <v>47</v>
      </c>
      <c r="F895">
        <v>0</v>
      </c>
      <c r="G895">
        <v>0</v>
      </c>
      <c r="H895">
        <v>2613867</v>
      </c>
    </row>
    <row r="896" spans="1:8" x14ac:dyDescent="0.25">
      <c r="A896" t="str">
        <f>COUNTIF($E$2:E896,E896)&amp;E896</f>
        <v>72Mühendislik Fakültesi</v>
      </c>
      <c r="B896" t="s">
        <v>2713</v>
      </c>
      <c r="C896" t="s">
        <v>1039</v>
      </c>
      <c r="D896" t="s">
        <v>1991</v>
      </c>
      <c r="E896" t="s">
        <v>40</v>
      </c>
      <c r="F896">
        <v>0</v>
      </c>
      <c r="G896">
        <v>0</v>
      </c>
      <c r="H896">
        <v>2613974</v>
      </c>
    </row>
    <row r="897" spans="1:8" x14ac:dyDescent="0.25">
      <c r="A897" t="str">
        <f>COUNTIF($E$2:E897,E897)&amp;E897</f>
        <v xml:space="preserve">8Strateji Geliştirme Daire Başkanlığı </v>
      </c>
      <c r="B897" t="s">
        <v>2714</v>
      </c>
      <c r="C897" t="s">
        <v>1040</v>
      </c>
      <c r="D897" t="s">
        <v>1992</v>
      </c>
      <c r="E897" t="s">
        <v>47</v>
      </c>
      <c r="F897">
        <v>0</v>
      </c>
      <c r="G897">
        <v>0</v>
      </c>
      <c r="H897">
        <v>2614345</v>
      </c>
    </row>
    <row r="898" spans="1:8" x14ac:dyDescent="0.25">
      <c r="A898" t="str">
        <f>COUNTIF($E$2:E898,E898)&amp;E898</f>
        <v>73Mühendislik Fakültesi</v>
      </c>
      <c r="B898" t="s">
        <v>2715</v>
      </c>
      <c r="C898" t="s">
        <v>1041</v>
      </c>
      <c r="D898" t="s">
        <v>1991</v>
      </c>
      <c r="E898" t="s">
        <v>40</v>
      </c>
      <c r="F898">
        <v>0</v>
      </c>
      <c r="G898">
        <v>0</v>
      </c>
      <c r="H898">
        <v>2614394</v>
      </c>
    </row>
    <row r="899" spans="1:8" x14ac:dyDescent="0.25">
      <c r="A899" t="str">
        <f>COUNTIF($E$2:E899,E899)&amp;E899</f>
        <v xml:space="preserve">9Strateji Geliştirme Daire Başkanlığı </v>
      </c>
      <c r="B899" t="s">
        <v>2716</v>
      </c>
      <c r="C899" t="s">
        <v>1042</v>
      </c>
      <c r="D899" t="s">
        <v>1992</v>
      </c>
      <c r="E899" t="s">
        <v>47</v>
      </c>
      <c r="F899">
        <v>0</v>
      </c>
      <c r="G899">
        <v>0</v>
      </c>
      <c r="H899">
        <v>2614402</v>
      </c>
    </row>
    <row r="900" spans="1:8" x14ac:dyDescent="0.25">
      <c r="A900" t="str">
        <f>COUNTIF($E$2:E900,E900)&amp;E900</f>
        <v xml:space="preserve">10Strateji Geliştirme Daire Başkanlığı </v>
      </c>
      <c r="B900" t="s">
        <v>2717</v>
      </c>
      <c r="C900" t="s">
        <v>1043</v>
      </c>
      <c r="D900" t="s">
        <v>1992</v>
      </c>
      <c r="E900" t="s">
        <v>47</v>
      </c>
      <c r="F900">
        <v>0</v>
      </c>
      <c r="G900">
        <v>0</v>
      </c>
      <c r="H900">
        <v>2614410</v>
      </c>
    </row>
    <row r="901" spans="1:8" x14ac:dyDescent="0.25">
      <c r="A901" t="str">
        <f>COUNTIF($E$2:E901,E901)&amp;E901</f>
        <v>2UEAM-Uygulamalı Etik Araştırma Merkezi</v>
      </c>
      <c r="B901" t="s">
        <v>2718</v>
      </c>
      <c r="C901" t="s">
        <v>1044</v>
      </c>
      <c r="D901" t="s">
        <v>1992</v>
      </c>
      <c r="E901" t="s">
        <v>53</v>
      </c>
      <c r="F901">
        <v>0</v>
      </c>
      <c r="G901">
        <v>0</v>
      </c>
      <c r="H901">
        <v>2614428</v>
      </c>
    </row>
    <row r="902" spans="1:8" x14ac:dyDescent="0.25">
      <c r="A902" t="str">
        <f>COUNTIF($E$2:E902,E902)&amp;E902</f>
        <v>1Yapı İşleri ve Teknik Dairesi Başkanlığı</v>
      </c>
      <c r="B902" t="s">
        <v>2521</v>
      </c>
      <c r="C902" t="s">
        <v>1045</v>
      </c>
      <c r="D902" t="s">
        <v>1992</v>
      </c>
      <c r="E902" t="s">
        <v>144</v>
      </c>
      <c r="F902">
        <v>0</v>
      </c>
      <c r="G902">
        <v>0</v>
      </c>
      <c r="H902">
        <v>2614436</v>
      </c>
    </row>
    <row r="903" spans="1:8" x14ac:dyDescent="0.25">
      <c r="A903" t="str">
        <f>COUNTIF($E$2:E903,E903)&amp;E903</f>
        <v>94Fen-Edebiyat Fakültesi</v>
      </c>
      <c r="B903" t="s">
        <v>2719</v>
      </c>
      <c r="C903" t="s">
        <v>1046</v>
      </c>
      <c r="D903" t="s">
        <v>1991</v>
      </c>
      <c r="E903" t="s">
        <v>31</v>
      </c>
      <c r="F903">
        <v>0</v>
      </c>
      <c r="G903">
        <v>0</v>
      </c>
      <c r="H903">
        <v>2614477</v>
      </c>
    </row>
    <row r="904" spans="1:8" x14ac:dyDescent="0.25">
      <c r="A904" t="str">
        <f>COUNTIF($E$2:E904,E904)&amp;E904</f>
        <v>2Yapı İşleri ve Teknik Dairesi Başkanlığı</v>
      </c>
      <c r="B904" t="s">
        <v>2277</v>
      </c>
      <c r="C904" t="s">
        <v>1047</v>
      </c>
      <c r="D904" t="s">
        <v>1992</v>
      </c>
      <c r="E904" t="s">
        <v>144</v>
      </c>
      <c r="F904">
        <v>0</v>
      </c>
      <c r="G904">
        <v>0</v>
      </c>
      <c r="H904">
        <v>2614550</v>
      </c>
    </row>
    <row r="905" spans="1:8" x14ac:dyDescent="0.25">
      <c r="A905" t="str">
        <f>COUNTIF($E$2:E905,E905)&amp;E905</f>
        <v>3Yapı İşleri ve Teknik Dairesi Başkanlığı</v>
      </c>
      <c r="B905" t="s">
        <v>2720</v>
      </c>
      <c r="C905" t="s">
        <v>1048</v>
      </c>
      <c r="D905" t="s">
        <v>1992</v>
      </c>
      <c r="E905" t="s">
        <v>144</v>
      </c>
      <c r="F905">
        <v>0</v>
      </c>
      <c r="G905">
        <v>0</v>
      </c>
      <c r="H905">
        <v>2614832</v>
      </c>
    </row>
    <row r="906" spans="1:8" x14ac:dyDescent="0.25">
      <c r="A906" t="str">
        <f>COUNTIF($E$2:E906,E906)&amp;E906</f>
        <v>4Yapı İşleri ve Teknik Dairesi Başkanlığı</v>
      </c>
      <c r="B906" t="s">
        <v>2552</v>
      </c>
      <c r="C906" t="s">
        <v>1049</v>
      </c>
      <c r="D906" t="s">
        <v>1992</v>
      </c>
      <c r="E906" t="s">
        <v>144</v>
      </c>
      <c r="F906">
        <v>0</v>
      </c>
      <c r="G906">
        <v>0</v>
      </c>
      <c r="H906">
        <v>2614899</v>
      </c>
    </row>
    <row r="907" spans="1:8" x14ac:dyDescent="0.25">
      <c r="A907" t="str">
        <f>COUNTIF($E$2:E907,E907)&amp;E907</f>
        <v xml:space="preserve">31Bilgi İşlem Daire Başkanlığı </v>
      </c>
      <c r="B907" t="s">
        <v>2721</v>
      </c>
      <c r="C907" t="s">
        <v>1050</v>
      </c>
      <c r="D907" t="s">
        <v>1992</v>
      </c>
      <c r="E907" t="s">
        <v>22</v>
      </c>
      <c r="F907">
        <v>0</v>
      </c>
      <c r="G907">
        <v>0</v>
      </c>
      <c r="H907">
        <v>2614915</v>
      </c>
    </row>
    <row r="908" spans="1:8" x14ac:dyDescent="0.25">
      <c r="A908" t="str">
        <f>COUNTIF($E$2:E908,E908)&amp;E908</f>
        <v>5Yapı İşleri ve Teknik Dairesi Başkanlığı</v>
      </c>
      <c r="B908" t="s">
        <v>2247</v>
      </c>
      <c r="C908" t="s">
        <v>1051</v>
      </c>
      <c r="D908" t="s">
        <v>1992</v>
      </c>
      <c r="E908" t="s">
        <v>144</v>
      </c>
      <c r="F908">
        <v>0</v>
      </c>
      <c r="G908">
        <v>0</v>
      </c>
      <c r="H908">
        <v>2615011</v>
      </c>
    </row>
    <row r="909" spans="1:8" x14ac:dyDescent="0.25">
      <c r="A909" t="str">
        <f>COUNTIF($E$2:E909,E909)&amp;E909</f>
        <v>74Mühendislik Fakültesi</v>
      </c>
      <c r="B909" t="s">
        <v>2356</v>
      </c>
      <c r="C909" t="s">
        <v>1052</v>
      </c>
      <c r="D909" t="s">
        <v>1991</v>
      </c>
      <c r="E909" t="s">
        <v>40</v>
      </c>
      <c r="F909">
        <v>0</v>
      </c>
      <c r="G909">
        <v>0</v>
      </c>
      <c r="H909">
        <v>2615045</v>
      </c>
    </row>
    <row r="910" spans="1:8" x14ac:dyDescent="0.25">
      <c r="A910" t="str">
        <f>COUNTIF($E$2:E910,E910)&amp;E910</f>
        <v>13Uygulamalı Matematik Enstitüsü Müdürlüğü</v>
      </c>
      <c r="B910" t="s">
        <v>2028</v>
      </c>
      <c r="C910" t="s">
        <v>1053</v>
      </c>
      <c r="D910" t="s">
        <v>1991</v>
      </c>
      <c r="E910" t="s">
        <v>126</v>
      </c>
      <c r="F910">
        <v>0</v>
      </c>
      <c r="G910">
        <v>0</v>
      </c>
      <c r="H910">
        <v>2615060</v>
      </c>
    </row>
    <row r="911" spans="1:8" x14ac:dyDescent="0.25">
      <c r="A911" t="str">
        <f>COUNTIF($E$2:E911,E911)&amp;E911</f>
        <v>27Personel Dairesi Başkanlığı</v>
      </c>
      <c r="B911" t="s">
        <v>2060</v>
      </c>
      <c r="C911" t="s">
        <v>1054</v>
      </c>
      <c r="D911" t="s">
        <v>1992</v>
      </c>
      <c r="E911" t="s">
        <v>128</v>
      </c>
      <c r="F911">
        <v>0</v>
      </c>
      <c r="G911">
        <v>0</v>
      </c>
      <c r="H911">
        <v>2615110</v>
      </c>
    </row>
    <row r="912" spans="1:8" x14ac:dyDescent="0.25">
      <c r="A912" t="str">
        <f>COUNTIF($E$2:E912,E912)&amp;E912</f>
        <v>6Yapı İşleri ve Teknik Dairesi Başkanlığı</v>
      </c>
      <c r="B912" t="s">
        <v>2722</v>
      </c>
      <c r="C912" t="s">
        <v>1055</v>
      </c>
      <c r="D912" t="s">
        <v>1992</v>
      </c>
      <c r="E912" t="s">
        <v>144</v>
      </c>
      <c r="F912">
        <v>0</v>
      </c>
      <c r="G912">
        <v>0</v>
      </c>
      <c r="H912">
        <v>2615151</v>
      </c>
    </row>
    <row r="913" spans="1:8" x14ac:dyDescent="0.25">
      <c r="A913" t="str">
        <f>COUNTIF($E$2:E913,E913)&amp;E913</f>
        <v>49İktisadi ve İdari Bilimler Fakültesi</v>
      </c>
      <c r="B913" t="s">
        <v>2723</v>
      </c>
      <c r="C913" t="s">
        <v>1056</v>
      </c>
      <c r="D913" t="s">
        <v>1991</v>
      </c>
      <c r="E913" t="s">
        <v>35</v>
      </c>
      <c r="F913">
        <v>0</v>
      </c>
      <c r="G913">
        <v>0</v>
      </c>
      <c r="H913">
        <v>2615177</v>
      </c>
    </row>
    <row r="914" spans="1:8" x14ac:dyDescent="0.25">
      <c r="A914" t="str">
        <f>COUNTIF($E$2:E914,E914)&amp;E914</f>
        <v>50İktisadi ve İdari Bilimler Fakültesi</v>
      </c>
      <c r="B914" t="s">
        <v>2331</v>
      </c>
      <c r="C914" t="s">
        <v>1057</v>
      </c>
      <c r="D914" t="s">
        <v>1991</v>
      </c>
      <c r="E914" t="s">
        <v>35</v>
      </c>
      <c r="F914">
        <v>0</v>
      </c>
      <c r="G914">
        <v>0</v>
      </c>
      <c r="H914">
        <v>2615219</v>
      </c>
    </row>
    <row r="915" spans="1:8" x14ac:dyDescent="0.25">
      <c r="A915" t="str">
        <f>COUNTIF($E$2:E915,E915)&amp;E915</f>
        <v>51İktisadi ve İdari Bilimler Fakültesi</v>
      </c>
      <c r="B915" t="s">
        <v>2476</v>
      </c>
      <c r="C915" t="s">
        <v>1058</v>
      </c>
      <c r="D915" t="s">
        <v>1991</v>
      </c>
      <c r="E915" t="s">
        <v>35</v>
      </c>
      <c r="F915">
        <v>0</v>
      </c>
      <c r="G915">
        <v>0</v>
      </c>
      <c r="H915">
        <v>2615276</v>
      </c>
    </row>
    <row r="916" spans="1:8" x14ac:dyDescent="0.25">
      <c r="A916" t="str">
        <f>COUNTIF($E$2:E916,E916)&amp;E916</f>
        <v>52İktisadi ve İdari Bilimler Fakültesi</v>
      </c>
      <c r="B916" t="s">
        <v>2724</v>
      </c>
      <c r="C916" t="s">
        <v>1059</v>
      </c>
      <c r="D916" t="s">
        <v>1991</v>
      </c>
      <c r="E916" t="s">
        <v>35</v>
      </c>
      <c r="F916">
        <v>0</v>
      </c>
      <c r="G916">
        <v>0</v>
      </c>
      <c r="H916">
        <v>2615359</v>
      </c>
    </row>
    <row r="917" spans="1:8" x14ac:dyDescent="0.25">
      <c r="A917" t="str">
        <f>COUNTIF($E$2:E917,E917)&amp;E917</f>
        <v>75Mühendislik Fakültesi</v>
      </c>
      <c r="B917" t="s">
        <v>2725</v>
      </c>
      <c r="C917" t="s">
        <v>1060</v>
      </c>
      <c r="D917" t="s">
        <v>1991</v>
      </c>
      <c r="E917" t="s">
        <v>40</v>
      </c>
      <c r="F917">
        <v>0</v>
      </c>
      <c r="G917">
        <v>0</v>
      </c>
      <c r="H917">
        <v>2615367</v>
      </c>
    </row>
    <row r="918" spans="1:8" x14ac:dyDescent="0.25">
      <c r="A918" t="str">
        <f>COUNTIF($E$2:E918,E918)&amp;E918</f>
        <v>76Mühendislik Fakültesi</v>
      </c>
      <c r="B918" t="s">
        <v>2297</v>
      </c>
      <c r="C918" t="s">
        <v>1061</v>
      </c>
      <c r="D918" t="s">
        <v>1991</v>
      </c>
      <c r="E918" t="s">
        <v>40</v>
      </c>
      <c r="F918">
        <v>0</v>
      </c>
      <c r="G918">
        <v>0</v>
      </c>
      <c r="H918">
        <v>2615391</v>
      </c>
    </row>
    <row r="919" spans="1:8" x14ac:dyDescent="0.25">
      <c r="A919" t="str">
        <f>COUNTIF($E$2:E919,E919)&amp;E919</f>
        <v>77Mühendislik Fakültesi</v>
      </c>
      <c r="B919" t="s">
        <v>2726</v>
      </c>
      <c r="C919" t="s">
        <v>1062</v>
      </c>
      <c r="D919" t="s">
        <v>1991</v>
      </c>
      <c r="E919" t="s">
        <v>40</v>
      </c>
      <c r="F919">
        <v>0</v>
      </c>
      <c r="G919">
        <v>0</v>
      </c>
      <c r="H919">
        <v>2615409</v>
      </c>
    </row>
    <row r="920" spans="1:8" x14ac:dyDescent="0.25">
      <c r="A920" t="str">
        <f>COUNTIF($E$2:E920,E920)&amp;E920</f>
        <v>78Mühendislik Fakültesi</v>
      </c>
      <c r="B920" t="s">
        <v>2727</v>
      </c>
      <c r="C920" t="s">
        <v>1063</v>
      </c>
      <c r="D920" t="s">
        <v>1991</v>
      </c>
      <c r="E920" t="s">
        <v>40</v>
      </c>
      <c r="F920">
        <v>0</v>
      </c>
      <c r="G920">
        <v>0</v>
      </c>
      <c r="H920">
        <v>2615441</v>
      </c>
    </row>
    <row r="921" spans="1:8" x14ac:dyDescent="0.25">
      <c r="A921" t="str">
        <f>COUNTIF($E$2:E921,E921)&amp;E921</f>
        <v>79Mühendislik Fakültesi</v>
      </c>
      <c r="B921" t="s">
        <v>2721</v>
      </c>
      <c r="C921" t="s">
        <v>1064</v>
      </c>
      <c r="D921" t="s">
        <v>1991</v>
      </c>
      <c r="E921" t="s">
        <v>40</v>
      </c>
      <c r="F921">
        <v>0</v>
      </c>
      <c r="G921">
        <v>0</v>
      </c>
      <c r="H921">
        <v>2615482</v>
      </c>
    </row>
    <row r="922" spans="1:8" x14ac:dyDescent="0.25">
      <c r="A922" t="str">
        <f>COUNTIF($E$2:E922,E922)&amp;E922</f>
        <v>80Mühendislik Fakültesi</v>
      </c>
      <c r="B922" t="s">
        <v>2584</v>
      </c>
      <c r="C922" t="s">
        <v>1065</v>
      </c>
      <c r="D922" t="s">
        <v>1991</v>
      </c>
      <c r="E922" t="s">
        <v>40</v>
      </c>
      <c r="F922">
        <v>0</v>
      </c>
      <c r="G922">
        <v>0</v>
      </c>
      <c r="H922">
        <v>2615508</v>
      </c>
    </row>
    <row r="923" spans="1:8" x14ac:dyDescent="0.25">
      <c r="A923" t="str">
        <f>COUNTIF($E$2:E923,E923)&amp;E923</f>
        <v>7Yapı İşleri ve Teknik Dairesi Başkanlığı</v>
      </c>
      <c r="B923" t="s">
        <v>2728</v>
      </c>
      <c r="C923" t="s">
        <v>1066</v>
      </c>
      <c r="D923" t="s">
        <v>1992</v>
      </c>
      <c r="E923" t="s">
        <v>144</v>
      </c>
      <c r="F923">
        <v>0</v>
      </c>
      <c r="G923">
        <v>0</v>
      </c>
      <c r="H923">
        <v>2615607</v>
      </c>
    </row>
    <row r="924" spans="1:8" x14ac:dyDescent="0.25">
      <c r="A924" t="str">
        <f>COUNTIF($E$2:E924,E924)&amp;E924</f>
        <v>8Yapı İşleri ve Teknik Dairesi Başkanlığı</v>
      </c>
      <c r="B924" t="s">
        <v>2492</v>
      </c>
      <c r="C924" t="s">
        <v>1067</v>
      </c>
      <c r="D924" t="s">
        <v>1992</v>
      </c>
      <c r="E924" t="s">
        <v>144</v>
      </c>
      <c r="F924">
        <v>0</v>
      </c>
      <c r="G924">
        <v>0</v>
      </c>
      <c r="H924">
        <v>2615631</v>
      </c>
    </row>
    <row r="925" spans="1:8" x14ac:dyDescent="0.25">
      <c r="A925" t="str">
        <f>COUNTIF($E$2:E925,E925)&amp;E925</f>
        <v>9Yapı İşleri ve Teknik Dairesi Başkanlığı</v>
      </c>
      <c r="B925" t="s">
        <v>2668</v>
      </c>
      <c r="C925" t="s">
        <v>1068</v>
      </c>
      <c r="D925" t="s">
        <v>1992</v>
      </c>
      <c r="E925" t="s">
        <v>144</v>
      </c>
      <c r="F925">
        <v>0</v>
      </c>
      <c r="G925">
        <v>0</v>
      </c>
      <c r="H925">
        <v>2615664</v>
      </c>
    </row>
    <row r="926" spans="1:8" x14ac:dyDescent="0.25">
      <c r="A926" t="str">
        <f>COUNTIF($E$2:E926,E926)&amp;E926</f>
        <v>81Mühendislik Fakültesi</v>
      </c>
      <c r="B926" t="s">
        <v>2729</v>
      </c>
      <c r="C926" t="s">
        <v>1069</v>
      </c>
      <c r="D926" t="s">
        <v>1991</v>
      </c>
      <c r="E926" t="s">
        <v>40</v>
      </c>
      <c r="F926">
        <v>0</v>
      </c>
      <c r="G926">
        <v>0</v>
      </c>
      <c r="H926">
        <v>2615672</v>
      </c>
    </row>
    <row r="927" spans="1:8" x14ac:dyDescent="0.25">
      <c r="A927" t="str">
        <f>COUNTIF($E$2:E927,E927)&amp;E927</f>
        <v>53İktisadi ve İdari Bilimler Fakültesi</v>
      </c>
      <c r="B927" t="s">
        <v>2730</v>
      </c>
      <c r="C927" t="s">
        <v>1070</v>
      </c>
      <c r="D927" t="s">
        <v>1991</v>
      </c>
      <c r="E927" t="s">
        <v>35</v>
      </c>
      <c r="F927">
        <v>0</v>
      </c>
      <c r="G927">
        <v>0</v>
      </c>
      <c r="H927">
        <v>2615789</v>
      </c>
    </row>
    <row r="928" spans="1:8" x14ac:dyDescent="0.25">
      <c r="A928" t="str">
        <f>COUNTIF($E$2:E928,E928)&amp;E928</f>
        <v xml:space="preserve">28Öğrenci İşleri Daire Başkanlığı </v>
      </c>
      <c r="B928" t="s">
        <v>2511</v>
      </c>
      <c r="C928" t="s">
        <v>1071</v>
      </c>
      <c r="D928" t="s">
        <v>1992</v>
      </c>
      <c r="E928" t="s">
        <v>133</v>
      </c>
      <c r="F928">
        <v>0</v>
      </c>
      <c r="G928">
        <v>0</v>
      </c>
      <c r="H928">
        <v>2615839</v>
      </c>
    </row>
    <row r="929" spans="1:8" x14ac:dyDescent="0.25">
      <c r="A929" t="str">
        <f>COUNTIF($E$2:E929,E929)&amp;E929</f>
        <v>54İktisadi ve İdari Bilimler Fakültesi</v>
      </c>
      <c r="B929" t="s">
        <v>2731</v>
      </c>
      <c r="C929" t="s">
        <v>1072</v>
      </c>
      <c r="D929" t="s">
        <v>1991</v>
      </c>
      <c r="E929" t="s">
        <v>35</v>
      </c>
      <c r="F929">
        <v>0</v>
      </c>
      <c r="G929">
        <v>0</v>
      </c>
      <c r="H929">
        <v>2615938</v>
      </c>
    </row>
    <row r="930" spans="1:8" x14ac:dyDescent="0.25">
      <c r="A930" t="str">
        <f>COUNTIF($E$2:E930,E930)&amp;E930</f>
        <v>7Girişimcilik  Araştırma ve Uygulama Merkezi (GİMER) (Rektörlüğe Bağlı Birim)</v>
      </c>
      <c r="B930" t="s">
        <v>2492</v>
      </c>
      <c r="C930" t="s">
        <v>1073</v>
      </c>
      <c r="D930" t="s">
        <v>1991</v>
      </c>
      <c r="E930" t="s">
        <v>134</v>
      </c>
      <c r="F930">
        <v>0</v>
      </c>
      <c r="G930">
        <v>0</v>
      </c>
      <c r="H930">
        <v>2615946</v>
      </c>
    </row>
    <row r="931" spans="1:8" x14ac:dyDescent="0.25">
      <c r="A931" t="str">
        <f>COUNTIF($E$2:E931,E931)&amp;E931</f>
        <v>5Global Etkileşim ve Basın Ofisi (eski ismi Basın Bürosu (Rektörlüğe Bağlı Birim))</v>
      </c>
      <c r="B931" t="s">
        <v>2718</v>
      </c>
      <c r="C931" t="s">
        <v>1074</v>
      </c>
      <c r="D931" t="s">
        <v>1991</v>
      </c>
      <c r="E931" t="s">
        <v>138</v>
      </c>
      <c r="F931">
        <v>0</v>
      </c>
      <c r="G931">
        <v>0</v>
      </c>
      <c r="H931">
        <v>2615961</v>
      </c>
    </row>
    <row r="932" spans="1:8" x14ac:dyDescent="0.25">
      <c r="A932" t="str">
        <f>COUNTIF($E$2:E932,E932)&amp;E932</f>
        <v>55İktisadi ve İdari Bilimler Fakültesi</v>
      </c>
      <c r="B932" t="s">
        <v>2732</v>
      </c>
      <c r="C932" t="s">
        <v>1075</v>
      </c>
      <c r="D932" t="s">
        <v>1991</v>
      </c>
      <c r="E932" t="s">
        <v>35</v>
      </c>
      <c r="F932">
        <v>0</v>
      </c>
      <c r="G932">
        <v>0</v>
      </c>
      <c r="H932">
        <v>2615979</v>
      </c>
    </row>
    <row r="933" spans="1:8" x14ac:dyDescent="0.25">
      <c r="A933" t="str">
        <f>COUNTIF($E$2:E933,E933)&amp;E933</f>
        <v xml:space="preserve">29Öğrenci İşleri Daire Başkanlığı </v>
      </c>
      <c r="B933" t="s">
        <v>2733</v>
      </c>
      <c r="C933" t="s">
        <v>1076</v>
      </c>
      <c r="D933" t="s">
        <v>1992</v>
      </c>
      <c r="E933" t="s">
        <v>133</v>
      </c>
      <c r="F933">
        <v>0</v>
      </c>
      <c r="G933">
        <v>0</v>
      </c>
      <c r="H933">
        <v>2616043</v>
      </c>
    </row>
    <row r="934" spans="1:8" x14ac:dyDescent="0.25">
      <c r="A934" t="str">
        <f>COUNTIF($E$2:E934,E934)&amp;E934</f>
        <v>56İktisadi ve İdari Bilimler Fakültesi</v>
      </c>
      <c r="B934" t="s">
        <v>2371</v>
      </c>
      <c r="C934" t="s">
        <v>1077</v>
      </c>
      <c r="D934" t="s">
        <v>1991</v>
      </c>
      <c r="E934" t="s">
        <v>35</v>
      </c>
      <c r="F934">
        <v>0</v>
      </c>
      <c r="G934">
        <v>0</v>
      </c>
      <c r="H934">
        <v>2616167</v>
      </c>
    </row>
    <row r="935" spans="1:8" x14ac:dyDescent="0.25">
      <c r="A935" t="str">
        <f>COUNTIF($E$2:E935,E935)&amp;E935</f>
        <v>82Mühendislik Fakültesi</v>
      </c>
      <c r="B935" t="s">
        <v>2734</v>
      </c>
      <c r="C935" t="s">
        <v>1078</v>
      </c>
      <c r="D935" t="s">
        <v>1991</v>
      </c>
      <c r="E935" t="s">
        <v>40</v>
      </c>
      <c r="F935">
        <v>0</v>
      </c>
      <c r="G935">
        <v>0</v>
      </c>
      <c r="H935">
        <v>2616191</v>
      </c>
    </row>
    <row r="936" spans="1:8" x14ac:dyDescent="0.25">
      <c r="A936" t="str">
        <f>COUNTIF($E$2:E936,E936)&amp;E936</f>
        <v>57İktisadi ve İdari Bilimler Fakültesi</v>
      </c>
      <c r="B936" t="s">
        <v>2735</v>
      </c>
      <c r="C936" t="s">
        <v>1079</v>
      </c>
      <c r="D936" t="s">
        <v>1991</v>
      </c>
      <c r="E936" t="s">
        <v>35</v>
      </c>
      <c r="F936">
        <v>0</v>
      </c>
      <c r="G936">
        <v>0</v>
      </c>
      <c r="H936">
        <v>2616217</v>
      </c>
    </row>
    <row r="937" spans="1:8" x14ac:dyDescent="0.25">
      <c r="A937" t="str">
        <f>COUNTIF($E$2:E937,E937)&amp;E937</f>
        <v>10Yapı İşleri ve Teknik Dairesi Başkanlığı</v>
      </c>
      <c r="B937" t="s">
        <v>2736</v>
      </c>
      <c r="C937" t="s">
        <v>1080</v>
      </c>
      <c r="D937" t="s">
        <v>1992</v>
      </c>
      <c r="E937" t="s">
        <v>144</v>
      </c>
      <c r="F937">
        <v>0</v>
      </c>
      <c r="G937">
        <v>0</v>
      </c>
      <c r="H937">
        <v>2616266</v>
      </c>
    </row>
    <row r="938" spans="1:8" x14ac:dyDescent="0.25">
      <c r="A938" t="str">
        <f>COUNTIF($E$2:E938,E938)&amp;E938</f>
        <v>22Tanıtım Ofisi (Rektörlüğe Bağlı Birim)</v>
      </c>
      <c r="B938" t="s">
        <v>2737</v>
      </c>
      <c r="C938" t="s">
        <v>1081</v>
      </c>
      <c r="D938" t="s">
        <v>1992</v>
      </c>
      <c r="E938" t="s">
        <v>122</v>
      </c>
      <c r="F938">
        <v>0</v>
      </c>
      <c r="G938">
        <v>0</v>
      </c>
      <c r="H938">
        <v>2616324</v>
      </c>
    </row>
    <row r="939" spans="1:8" x14ac:dyDescent="0.25">
      <c r="A939" t="str">
        <f>COUNTIF($E$2:E939,E939)&amp;E939</f>
        <v>1Müzik ve Güzel Sanatlar Bölümü</v>
      </c>
      <c r="B939" t="s">
        <v>2738</v>
      </c>
      <c r="C939" t="s">
        <v>1082</v>
      </c>
      <c r="D939" t="s">
        <v>1991</v>
      </c>
      <c r="E939" t="s">
        <v>41</v>
      </c>
      <c r="F939">
        <v>0</v>
      </c>
      <c r="G939">
        <v>0</v>
      </c>
      <c r="H939">
        <v>2616373</v>
      </c>
    </row>
    <row r="940" spans="1:8" x14ac:dyDescent="0.25">
      <c r="A940" t="str">
        <f>COUNTIF($E$2:E940,E940)&amp;E940</f>
        <v>2Müzik ve Güzel Sanatlar Bölümü</v>
      </c>
      <c r="B940" t="s">
        <v>2150</v>
      </c>
      <c r="C940" t="s">
        <v>1083</v>
      </c>
      <c r="D940" t="s">
        <v>1991</v>
      </c>
      <c r="E940" t="s">
        <v>41</v>
      </c>
      <c r="F940">
        <v>0</v>
      </c>
      <c r="G940">
        <v>0</v>
      </c>
      <c r="H940">
        <v>2616399</v>
      </c>
    </row>
    <row r="941" spans="1:8" x14ac:dyDescent="0.25">
      <c r="A941" t="str">
        <f>COUNTIF($E$2:E941,E941)&amp;E941</f>
        <v xml:space="preserve">30Öğrenci İşleri Daire Başkanlığı </v>
      </c>
      <c r="B941" t="s">
        <v>2193</v>
      </c>
      <c r="C941" t="s">
        <v>1084</v>
      </c>
      <c r="D941" t="s">
        <v>1992</v>
      </c>
      <c r="E941" t="s">
        <v>133</v>
      </c>
      <c r="F941">
        <v>0</v>
      </c>
      <c r="G941">
        <v>0</v>
      </c>
      <c r="H941">
        <v>2616472</v>
      </c>
    </row>
    <row r="942" spans="1:8" x14ac:dyDescent="0.25">
      <c r="A942" t="str">
        <f>COUNTIF($E$2:E942,E942)&amp;E942</f>
        <v xml:space="preserve">31Öğrenci İşleri Daire Başkanlığı </v>
      </c>
      <c r="B942" t="s">
        <v>2668</v>
      </c>
      <c r="C942" t="s">
        <v>1085</v>
      </c>
      <c r="D942" t="s">
        <v>1992</v>
      </c>
      <c r="E942" t="s">
        <v>133</v>
      </c>
      <c r="F942">
        <v>0</v>
      </c>
      <c r="G942">
        <v>0</v>
      </c>
      <c r="H942">
        <v>2616506</v>
      </c>
    </row>
    <row r="943" spans="1:8" x14ac:dyDescent="0.25">
      <c r="A943" t="str">
        <f>COUNTIF($E$2:E943,E943)&amp;E943</f>
        <v>23Tanıtım Ofisi (Rektörlüğe Bağlı Birim)</v>
      </c>
      <c r="B943" t="s">
        <v>2739</v>
      </c>
      <c r="C943" t="s">
        <v>1086</v>
      </c>
      <c r="D943" t="s">
        <v>1992</v>
      </c>
      <c r="E943" t="s">
        <v>122</v>
      </c>
      <c r="F943">
        <v>0</v>
      </c>
      <c r="G943">
        <v>0</v>
      </c>
      <c r="H943">
        <v>2616662</v>
      </c>
    </row>
    <row r="944" spans="1:8" x14ac:dyDescent="0.25">
      <c r="A944" t="str">
        <f>COUNTIF($E$2:E944,E944)&amp;E944</f>
        <v xml:space="preserve">32Öğrenci İşleri Daire Başkanlığı </v>
      </c>
      <c r="B944" t="s">
        <v>2740</v>
      </c>
      <c r="C944" t="s">
        <v>1087</v>
      </c>
      <c r="D944" t="s">
        <v>1992</v>
      </c>
      <c r="E944" t="s">
        <v>133</v>
      </c>
      <c r="F944">
        <v>0</v>
      </c>
      <c r="G944">
        <v>0</v>
      </c>
      <c r="H944">
        <v>2616696</v>
      </c>
    </row>
    <row r="945" spans="1:8" x14ac:dyDescent="0.25">
      <c r="A945" t="str">
        <f>COUNTIF($E$2:E945,E945)&amp;E945</f>
        <v>3Sürdürülebilir Kampüs/İklim Merkezi</v>
      </c>
      <c r="B945" t="s">
        <v>2741</v>
      </c>
      <c r="C945" t="s">
        <v>1088</v>
      </c>
      <c r="D945" t="s">
        <v>1991</v>
      </c>
      <c r="E945" t="s">
        <v>48</v>
      </c>
      <c r="F945">
        <v>0</v>
      </c>
      <c r="G945">
        <v>0</v>
      </c>
      <c r="H945">
        <v>2616704</v>
      </c>
    </row>
    <row r="946" spans="1:8" x14ac:dyDescent="0.25">
      <c r="A946" t="str">
        <f>COUNTIF($E$2:E946,E946)&amp;E946</f>
        <v>4Sürdürülebilir Kampüs/İklim Merkezi</v>
      </c>
      <c r="B946" t="s">
        <v>2728</v>
      </c>
      <c r="C946" t="s">
        <v>1089</v>
      </c>
      <c r="D946" t="s">
        <v>1991</v>
      </c>
      <c r="E946" t="s">
        <v>48</v>
      </c>
      <c r="F946">
        <v>0</v>
      </c>
      <c r="G946">
        <v>0</v>
      </c>
      <c r="H946">
        <v>2616753</v>
      </c>
    </row>
    <row r="947" spans="1:8" x14ac:dyDescent="0.25">
      <c r="A947" t="str">
        <f>COUNTIF($E$2:E947,E947)&amp;E947</f>
        <v xml:space="preserve">33Öğrenci İşleri Daire Başkanlığı </v>
      </c>
      <c r="B947" t="s">
        <v>2742</v>
      </c>
      <c r="C947" t="s">
        <v>1090</v>
      </c>
      <c r="D947" t="s">
        <v>1992</v>
      </c>
      <c r="E947" t="s">
        <v>133</v>
      </c>
      <c r="F947">
        <v>0</v>
      </c>
      <c r="G947">
        <v>0</v>
      </c>
      <c r="H947">
        <v>2616787</v>
      </c>
    </row>
    <row r="948" spans="1:8" x14ac:dyDescent="0.25">
      <c r="A948" t="str">
        <f>COUNTIF($E$2:E948,E948)&amp;E948</f>
        <v>3AdımODTÜ (Rektörlüğe Bağlı Birim)</v>
      </c>
      <c r="B948" t="s">
        <v>2110</v>
      </c>
      <c r="C948" t="s">
        <v>1091</v>
      </c>
      <c r="D948" t="s">
        <v>1991</v>
      </c>
      <c r="E948" t="s">
        <v>110</v>
      </c>
      <c r="F948">
        <v>0</v>
      </c>
      <c r="G948">
        <v>0</v>
      </c>
      <c r="H948">
        <v>2616878</v>
      </c>
    </row>
    <row r="949" spans="1:8" x14ac:dyDescent="0.25">
      <c r="A949" t="str">
        <f>COUNTIF($E$2:E949,E949)&amp;E949</f>
        <v>18Kütüphane ve Dokümantasyon Daire Başkanlığı</v>
      </c>
      <c r="B949" t="s">
        <v>2743</v>
      </c>
      <c r="C949" t="s">
        <v>1092</v>
      </c>
      <c r="D949" t="s">
        <v>1992</v>
      </c>
      <c r="E949" t="s">
        <v>38</v>
      </c>
      <c r="F949">
        <v>0</v>
      </c>
      <c r="G949">
        <v>0</v>
      </c>
      <c r="H949">
        <v>2616886</v>
      </c>
    </row>
    <row r="950" spans="1:8" x14ac:dyDescent="0.25">
      <c r="A950" t="str">
        <f>COUNTIF($E$2:E950,E950)&amp;E950</f>
        <v>12Teknokent Proje Yönetim ve Danışmanlık Ofisi / TEKNOKENT Teknoloji Transfer Ofisi</v>
      </c>
      <c r="B950" t="s">
        <v>2744</v>
      </c>
      <c r="C950" t="s">
        <v>1093</v>
      </c>
      <c r="D950" t="s">
        <v>1991</v>
      </c>
      <c r="E950" t="s">
        <v>51</v>
      </c>
      <c r="F950">
        <v>0</v>
      </c>
      <c r="G950">
        <v>0</v>
      </c>
      <c r="H950">
        <v>2616902</v>
      </c>
    </row>
    <row r="951" spans="1:8" x14ac:dyDescent="0.25">
      <c r="A951" t="str">
        <f>COUNTIF($E$2:E951,E951)&amp;E951</f>
        <v>19Kütüphane ve Dokümantasyon Daire Başkanlığı</v>
      </c>
      <c r="B951" t="s">
        <v>2103</v>
      </c>
      <c r="C951" t="s">
        <v>1094</v>
      </c>
      <c r="D951" t="s">
        <v>1992</v>
      </c>
      <c r="E951" t="s">
        <v>38</v>
      </c>
      <c r="F951">
        <v>0</v>
      </c>
      <c r="G951">
        <v>0</v>
      </c>
      <c r="H951">
        <v>2616944</v>
      </c>
    </row>
    <row r="952" spans="1:8" x14ac:dyDescent="0.25">
      <c r="A952" t="str">
        <f>COUNTIF($E$2:E952,E952)&amp;E952</f>
        <v>4AdımODTÜ (Rektörlüğe Bağlı Birim)</v>
      </c>
      <c r="B952" t="s">
        <v>2397</v>
      </c>
      <c r="C952" t="s">
        <v>1095</v>
      </c>
      <c r="D952" t="s">
        <v>1991</v>
      </c>
      <c r="E952" t="s">
        <v>110</v>
      </c>
      <c r="F952">
        <v>0</v>
      </c>
      <c r="G952">
        <v>0</v>
      </c>
      <c r="H952">
        <v>2617009</v>
      </c>
    </row>
    <row r="953" spans="1:8" x14ac:dyDescent="0.25">
      <c r="A953" t="str">
        <f>COUNTIF($E$2:E953,E953)&amp;E953</f>
        <v>5AdımODTÜ (Rektörlüğe Bağlı Birim)</v>
      </c>
      <c r="B953" t="s">
        <v>2170</v>
      </c>
      <c r="C953" t="s">
        <v>1096</v>
      </c>
      <c r="D953" t="s">
        <v>1991</v>
      </c>
      <c r="E953" t="s">
        <v>110</v>
      </c>
      <c r="F953">
        <v>0</v>
      </c>
      <c r="G953">
        <v>0</v>
      </c>
      <c r="H953">
        <v>2617033</v>
      </c>
    </row>
    <row r="954" spans="1:8" x14ac:dyDescent="0.25">
      <c r="A954" t="str">
        <f>COUNTIF($E$2:E954,E954)&amp;E954</f>
        <v>20Kütüphane ve Dokümantasyon Daire Başkanlığı</v>
      </c>
      <c r="B954" t="s">
        <v>2302</v>
      </c>
      <c r="C954" t="s">
        <v>1097</v>
      </c>
      <c r="D954" t="s">
        <v>1992</v>
      </c>
      <c r="E954" t="s">
        <v>38</v>
      </c>
      <c r="F954">
        <v>0</v>
      </c>
      <c r="G954">
        <v>0</v>
      </c>
      <c r="H954">
        <v>2617041</v>
      </c>
    </row>
    <row r="955" spans="1:8" x14ac:dyDescent="0.25">
      <c r="A955" t="str">
        <f>COUNTIF($E$2:E955,E955)&amp;E955</f>
        <v>4Bilim ve Teknoloji Politikaları Araştırma Merkezi</v>
      </c>
      <c r="B955" t="s">
        <v>2284</v>
      </c>
      <c r="C955" t="s">
        <v>1098</v>
      </c>
      <c r="D955" t="s">
        <v>1991</v>
      </c>
      <c r="E955" t="s">
        <v>114</v>
      </c>
      <c r="F955">
        <v>0</v>
      </c>
      <c r="G955">
        <v>0</v>
      </c>
      <c r="H955">
        <v>2617058</v>
      </c>
    </row>
    <row r="956" spans="1:8" x14ac:dyDescent="0.25">
      <c r="A956" t="str">
        <f>COUNTIF($E$2:E956,E956)&amp;E956</f>
        <v>21Kütüphane ve Dokümantasyon Daire Başkanlığı</v>
      </c>
      <c r="B956" t="s">
        <v>2745</v>
      </c>
      <c r="C956" t="s">
        <v>1099</v>
      </c>
      <c r="D956" t="s">
        <v>1992</v>
      </c>
      <c r="E956" t="s">
        <v>38</v>
      </c>
      <c r="F956">
        <v>0</v>
      </c>
      <c r="G956">
        <v>0</v>
      </c>
      <c r="H956">
        <v>2617090</v>
      </c>
    </row>
    <row r="957" spans="1:8" x14ac:dyDescent="0.25">
      <c r="A957" t="str">
        <f>COUNTIF($E$2:E957,E957)&amp;E957</f>
        <v>13Teknokent Proje Yönetim ve Danışmanlık Ofisi / TEKNOKENT Teknoloji Transfer Ofisi</v>
      </c>
      <c r="B957" t="s">
        <v>2004</v>
      </c>
      <c r="C957" t="s">
        <v>1100</v>
      </c>
      <c r="D957" t="s">
        <v>1991</v>
      </c>
      <c r="E957" t="s">
        <v>51</v>
      </c>
      <c r="F957">
        <v>0</v>
      </c>
      <c r="G957">
        <v>0</v>
      </c>
      <c r="H957">
        <v>2617199</v>
      </c>
    </row>
    <row r="958" spans="1:8" x14ac:dyDescent="0.25">
      <c r="A958" t="str">
        <f>COUNTIF($E$2:E958,E958)&amp;E958</f>
        <v>22Kütüphane ve Dokümantasyon Daire Başkanlığı</v>
      </c>
      <c r="B958" t="s">
        <v>2746</v>
      </c>
      <c r="C958" t="s">
        <v>1101</v>
      </c>
      <c r="D958" t="s">
        <v>1992</v>
      </c>
      <c r="E958" t="s">
        <v>38</v>
      </c>
      <c r="F958">
        <v>0</v>
      </c>
      <c r="G958">
        <v>0</v>
      </c>
      <c r="H958">
        <v>2617231</v>
      </c>
    </row>
    <row r="959" spans="1:8" x14ac:dyDescent="0.25">
      <c r="A959" t="str">
        <f>COUNTIF($E$2:E959,E959)&amp;E959</f>
        <v>23Kütüphane ve Dokümantasyon Daire Başkanlığı</v>
      </c>
      <c r="B959" t="s">
        <v>2747</v>
      </c>
      <c r="C959" t="s">
        <v>1102</v>
      </c>
      <c r="D959" t="s">
        <v>1992</v>
      </c>
      <c r="E959" t="s">
        <v>38</v>
      </c>
      <c r="F959">
        <v>0</v>
      </c>
      <c r="G959">
        <v>0</v>
      </c>
      <c r="H959">
        <v>2617256</v>
      </c>
    </row>
    <row r="960" spans="1:8" x14ac:dyDescent="0.25">
      <c r="A960" t="str">
        <f>COUNTIF($E$2:E960,E960)&amp;E960</f>
        <v>24Kütüphane ve Dokümantasyon Daire Başkanlığı</v>
      </c>
      <c r="B960" t="s">
        <v>2748</v>
      </c>
      <c r="C960" t="s">
        <v>1103</v>
      </c>
      <c r="D960" t="s">
        <v>1992</v>
      </c>
      <c r="E960" t="s">
        <v>38</v>
      </c>
      <c r="F960">
        <v>0</v>
      </c>
      <c r="G960">
        <v>0</v>
      </c>
      <c r="H960">
        <v>2617298</v>
      </c>
    </row>
    <row r="961" spans="1:8" x14ac:dyDescent="0.25">
      <c r="A961" t="str">
        <f>COUNTIF($E$2:E961,E961)&amp;E961</f>
        <v>14Teknokent Proje Yönetim ve Danışmanlık Ofisi / TEKNOKENT Teknoloji Transfer Ofisi</v>
      </c>
      <c r="B961" t="s">
        <v>2749</v>
      </c>
      <c r="C961" t="s">
        <v>1104</v>
      </c>
      <c r="D961" t="s">
        <v>1991</v>
      </c>
      <c r="E961" t="s">
        <v>51</v>
      </c>
      <c r="F961">
        <v>0</v>
      </c>
      <c r="G961">
        <v>0</v>
      </c>
      <c r="H961">
        <v>2617314</v>
      </c>
    </row>
    <row r="962" spans="1:8" x14ac:dyDescent="0.25">
      <c r="A962" t="str">
        <f>COUNTIF($E$2:E962,E962)&amp;E962</f>
        <v>11Yapı İşleri ve Teknik Dairesi Başkanlığı</v>
      </c>
      <c r="B962" t="s">
        <v>2404</v>
      </c>
      <c r="C962" t="s">
        <v>1105</v>
      </c>
      <c r="D962" t="s">
        <v>1992</v>
      </c>
      <c r="E962" t="s">
        <v>144</v>
      </c>
      <c r="F962">
        <v>0</v>
      </c>
      <c r="G962">
        <v>0</v>
      </c>
      <c r="H962">
        <v>2617330</v>
      </c>
    </row>
    <row r="963" spans="1:8" x14ac:dyDescent="0.25">
      <c r="A963" t="str">
        <f>COUNTIF($E$2:E963,E963)&amp;E963</f>
        <v>25Kütüphane ve Dokümantasyon Daire Başkanlığı</v>
      </c>
      <c r="B963" t="s">
        <v>2170</v>
      </c>
      <c r="C963" t="s">
        <v>1106</v>
      </c>
      <c r="D963" t="s">
        <v>1992</v>
      </c>
      <c r="E963" t="s">
        <v>38</v>
      </c>
      <c r="F963">
        <v>0</v>
      </c>
      <c r="G963">
        <v>0</v>
      </c>
      <c r="H963">
        <v>2617421</v>
      </c>
    </row>
    <row r="964" spans="1:8" x14ac:dyDescent="0.25">
      <c r="A964" t="str">
        <f>COUNTIF($E$2:E964,E964)&amp;E964</f>
        <v>26Kütüphane ve Dokümantasyon Daire Başkanlığı</v>
      </c>
      <c r="B964" t="s">
        <v>2719</v>
      </c>
      <c r="C964" t="s">
        <v>1107</v>
      </c>
      <c r="D964" t="s">
        <v>1992</v>
      </c>
      <c r="E964" t="s">
        <v>38</v>
      </c>
      <c r="F964">
        <v>0</v>
      </c>
      <c r="G964">
        <v>0</v>
      </c>
      <c r="H964">
        <v>2617439</v>
      </c>
    </row>
    <row r="965" spans="1:8" x14ac:dyDescent="0.25">
      <c r="A965" t="str">
        <f>COUNTIF($E$2:E965,E965)&amp;E965</f>
        <v>58İktisadi ve İdari Bilimler Fakültesi</v>
      </c>
      <c r="B965" t="s">
        <v>2750</v>
      </c>
      <c r="C965" t="s">
        <v>1108</v>
      </c>
      <c r="D965" t="s">
        <v>1991</v>
      </c>
      <c r="E965" t="s">
        <v>35</v>
      </c>
      <c r="F965">
        <v>0</v>
      </c>
      <c r="G965">
        <v>0</v>
      </c>
      <c r="H965">
        <v>2617454</v>
      </c>
    </row>
    <row r="966" spans="1:8" x14ac:dyDescent="0.25">
      <c r="A966" t="str">
        <f>COUNTIF($E$2:E966,E966)&amp;E966</f>
        <v>27Kütüphane ve Dokümantasyon Daire Başkanlığı</v>
      </c>
      <c r="B966" t="s">
        <v>2751</v>
      </c>
      <c r="C966" t="s">
        <v>1109</v>
      </c>
      <c r="D966" t="s">
        <v>1992</v>
      </c>
      <c r="E966" t="s">
        <v>38</v>
      </c>
      <c r="F966">
        <v>0</v>
      </c>
      <c r="G966">
        <v>0</v>
      </c>
      <c r="H966">
        <v>2617470</v>
      </c>
    </row>
    <row r="967" spans="1:8" x14ac:dyDescent="0.25">
      <c r="A967" t="str">
        <f>COUNTIF($E$2:E967,E967)&amp;E967</f>
        <v>6Global Etkileşim ve Basın Ofisi (eski ismi Basın Bürosu (Rektörlüğe Bağlı Birim))</v>
      </c>
      <c r="B967" t="s">
        <v>2752</v>
      </c>
      <c r="C967" t="s">
        <v>1110</v>
      </c>
      <c r="D967" t="s">
        <v>1991</v>
      </c>
      <c r="E967" t="s">
        <v>138</v>
      </c>
      <c r="F967">
        <v>0</v>
      </c>
      <c r="G967">
        <v>0</v>
      </c>
      <c r="H967">
        <v>2617579</v>
      </c>
    </row>
    <row r="968" spans="1:8" x14ac:dyDescent="0.25">
      <c r="A968" t="str">
        <f>COUNTIF($E$2:E968,E968)&amp;E968</f>
        <v>12Yapı İşleri ve Teknik Dairesi Başkanlığı</v>
      </c>
      <c r="B968" t="s">
        <v>2190</v>
      </c>
      <c r="C968" t="s">
        <v>1111</v>
      </c>
      <c r="D968" t="s">
        <v>1992</v>
      </c>
      <c r="E968" t="s">
        <v>144</v>
      </c>
      <c r="F968">
        <v>0</v>
      </c>
      <c r="G968">
        <v>0</v>
      </c>
      <c r="H968">
        <v>2617603</v>
      </c>
    </row>
    <row r="969" spans="1:8" x14ac:dyDescent="0.25">
      <c r="A969" t="str">
        <f>COUNTIF($E$2:E969,E969)&amp;E969</f>
        <v>7Halkla İlişkiler Müdürlüğü (Rektörlüğe Bağlı Birim)</v>
      </c>
      <c r="B969" t="s">
        <v>2014</v>
      </c>
      <c r="C969" t="s">
        <v>1112</v>
      </c>
      <c r="D969" t="s">
        <v>1992</v>
      </c>
      <c r="E969" t="s">
        <v>137</v>
      </c>
      <c r="F969">
        <v>0</v>
      </c>
      <c r="G969">
        <v>0</v>
      </c>
      <c r="H969">
        <v>2617686</v>
      </c>
    </row>
    <row r="970" spans="1:8" x14ac:dyDescent="0.25">
      <c r="A970" t="str">
        <f>COUNTIF($E$2:E970,E970)&amp;E970</f>
        <v>59İktisadi ve İdari Bilimler Fakültesi</v>
      </c>
      <c r="B970" t="s">
        <v>2753</v>
      </c>
      <c r="C970" t="s">
        <v>1113</v>
      </c>
      <c r="D970" t="s">
        <v>1991</v>
      </c>
      <c r="E970" t="s">
        <v>35</v>
      </c>
      <c r="F970">
        <v>0</v>
      </c>
      <c r="G970">
        <v>0</v>
      </c>
      <c r="H970">
        <v>2617694</v>
      </c>
    </row>
    <row r="971" spans="1:8" x14ac:dyDescent="0.25">
      <c r="A971" t="str">
        <f>COUNTIF($E$2:E971,E971)&amp;E971</f>
        <v>60İktisadi ve İdari Bilimler Fakültesi</v>
      </c>
      <c r="B971" t="s">
        <v>2754</v>
      </c>
      <c r="C971" t="s">
        <v>1114</v>
      </c>
      <c r="D971" t="s">
        <v>1991</v>
      </c>
      <c r="E971" t="s">
        <v>35</v>
      </c>
      <c r="F971">
        <v>0</v>
      </c>
      <c r="G971">
        <v>0</v>
      </c>
      <c r="H971">
        <v>2617728</v>
      </c>
    </row>
    <row r="972" spans="1:8" x14ac:dyDescent="0.25">
      <c r="A972" t="str">
        <f>COUNTIF($E$2:E972,E972)&amp;E972</f>
        <v>61İktisadi ve İdari Bilimler Fakültesi</v>
      </c>
      <c r="B972" t="s">
        <v>2188</v>
      </c>
      <c r="C972" t="s">
        <v>1115</v>
      </c>
      <c r="D972" t="s">
        <v>1991</v>
      </c>
      <c r="E972" t="s">
        <v>35</v>
      </c>
      <c r="F972">
        <v>0</v>
      </c>
      <c r="G972">
        <v>0</v>
      </c>
      <c r="H972">
        <v>2617751</v>
      </c>
    </row>
    <row r="973" spans="1:8" x14ac:dyDescent="0.25">
      <c r="A973" t="str">
        <f>COUNTIF($E$2:E973,E973)&amp;E973</f>
        <v>8Halkla İlişkiler Müdürlüğü (Rektörlüğe Bağlı Birim)</v>
      </c>
      <c r="B973" t="s">
        <v>2147</v>
      </c>
      <c r="C973" t="s">
        <v>1116</v>
      </c>
      <c r="D973" t="s">
        <v>1992</v>
      </c>
      <c r="E973" t="s">
        <v>137</v>
      </c>
      <c r="F973">
        <v>0</v>
      </c>
      <c r="G973">
        <v>0</v>
      </c>
      <c r="H973">
        <v>2617785</v>
      </c>
    </row>
    <row r="974" spans="1:8" x14ac:dyDescent="0.25">
      <c r="A974" t="str">
        <f>COUNTIF($E$2:E974,E974)&amp;E974</f>
        <v>3Müzik ve Güzel Sanatlar Bölümü</v>
      </c>
      <c r="B974" t="s">
        <v>2755</v>
      </c>
      <c r="C974" t="s">
        <v>1117</v>
      </c>
      <c r="D974" t="s">
        <v>1991</v>
      </c>
      <c r="E974" t="s">
        <v>41</v>
      </c>
      <c r="F974">
        <v>0</v>
      </c>
      <c r="G974">
        <v>0</v>
      </c>
      <c r="H974">
        <v>2617850</v>
      </c>
    </row>
    <row r="975" spans="1:8" x14ac:dyDescent="0.25">
      <c r="A975" t="str">
        <f>COUNTIF($E$2:E975,E975)&amp;E975</f>
        <v>13Yapı İşleri ve Teknik Dairesi Başkanlığı</v>
      </c>
      <c r="B975" t="s">
        <v>2756</v>
      </c>
      <c r="C975" t="s">
        <v>1118</v>
      </c>
      <c r="D975" t="s">
        <v>1992</v>
      </c>
      <c r="E975" t="s">
        <v>144</v>
      </c>
      <c r="F975">
        <v>0</v>
      </c>
      <c r="G975">
        <v>0</v>
      </c>
      <c r="H975">
        <v>2617876</v>
      </c>
    </row>
    <row r="976" spans="1:8" x14ac:dyDescent="0.25">
      <c r="A976" t="str">
        <f>COUNTIF($E$2:E976,E976)&amp;E976</f>
        <v>14Yapı İşleri ve Teknik Dairesi Başkanlığı</v>
      </c>
      <c r="B976" t="s">
        <v>2757</v>
      </c>
      <c r="C976" t="s">
        <v>1119</v>
      </c>
      <c r="D976" t="s">
        <v>1992</v>
      </c>
      <c r="E976" t="s">
        <v>144</v>
      </c>
      <c r="F976">
        <v>0</v>
      </c>
      <c r="G976">
        <v>0</v>
      </c>
      <c r="H976">
        <v>2617884</v>
      </c>
    </row>
    <row r="977" spans="1:8" x14ac:dyDescent="0.25">
      <c r="A977" t="str">
        <f>COUNTIF($E$2:E977,E977)&amp;E977</f>
        <v>4Müzik ve Güzel Sanatlar Bölümü</v>
      </c>
      <c r="B977" t="s">
        <v>2644</v>
      </c>
      <c r="C977" t="s">
        <v>1120</v>
      </c>
      <c r="D977" t="s">
        <v>1991</v>
      </c>
      <c r="E977" t="s">
        <v>41</v>
      </c>
      <c r="F977">
        <v>0</v>
      </c>
      <c r="G977">
        <v>0</v>
      </c>
      <c r="H977">
        <v>2617892</v>
      </c>
    </row>
    <row r="978" spans="1:8" x14ac:dyDescent="0.25">
      <c r="A978" t="str">
        <f>COUNTIF($E$2:E978,E978)&amp;E978</f>
        <v>5Müzik ve Güzel Sanatlar Bölümü</v>
      </c>
      <c r="B978" t="s">
        <v>2758</v>
      </c>
      <c r="C978" t="s">
        <v>1121</v>
      </c>
      <c r="D978" t="s">
        <v>1991</v>
      </c>
      <c r="E978" t="s">
        <v>41</v>
      </c>
      <c r="F978">
        <v>0</v>
      </c>
      <c r="G978">
        <v>0</v>
      </c>
      <c r="H978">
        <v>2618023</v>
      </c>
    </row>
    <row r="979" spans="1:8" x14ac:dyDescent="0.25">
      <c r="A979" t="str">
        <f>COUNTIF($E$2:E979,E979)&amp;E979</f>
        <v>15Yapı İşleri ve Teknik Dairesi Başkanlığı</v>
      </c>
      <c r="B979" t="s">
        <v>2759</v>
      </c>
      <c r="C979" t="s">
        <v>1122</v>
      </c>
      <c r="D979" t="s">
        <v>1992</v>
      </c>
      <c r="E979" t="s">
        <v>144</v>
      </c>
      <c r="F979">
        <v>0</v>
      </c>
      <c r="G979">
        <v>0</v>
      </c>
      <c r="H979">
        <v>2618056</v>
      </c>
    </row>
    <row r="980" spans="1:8" x14ac:dyDescent="0.25">
      <c r="A980" t="str">
        <f>COUNTIF($E$2:E980,E980)&amp;E980</f>
        <v>16Yapı İşleri ve Teknik Dairesi Başkanlığı</v>
      </c>
      <c r="B980" t="s">
        <v>2760</v>
      </c>
      <c r="C980" t="s">
        <v>1123</v>
      </c>
      <c r="D980" t="s">
        <v>1992</v>
      </c>
      <c r="E980" t="s">
        <v>144</v>
      </c>
      <c r="F980">
        <v>0</v>
      </c>
      <c r="G980">
        <v>0</v>
      </c>
      <c r="H980">
        <v>2618072</v>
      </c>
    </row>
    <row r="981" spans="1:8" x14ac:dyDescent="0.25">
      <c r="A981" t="str">
        <f>COUNTIF($E$2:E981,E981)&amp;E981</f>
        <v>62İktisadi ve İdari Bilimler Fakültesi</v>
      </c>
      <c r="B981" t="s">
        <v>2761</v>
      </c>
      <c r="C981" t="s">
        <v>1124</v>
      </c>
      <c r="D981" t="s">
        <v>1991</v>
      </c>
      <c r="E981" t="s">
        <v>35</v>
      </c>
      <c r="F981">
        <v>0</v>
      </c>
      <c r="G981">
        <v>0</v>
      </c>
      <c r="H981">
        <v>2618130</v>
      </c>
    </row>
    <row r="982" spans="1:8" x14ac:dyDescent="0.25">
      <c r="A982" t="str">
        <f>COUNTIF($E$2:E982,E982)&amp;E982</f>
        <v>6Müzik ve Güzel Sanatlar Bölümü</v>
      </c>
      <c r="B982" t="s">
        <v>2762</v>
      </c>
      <c r="C982" t="s">
        <v>1125</v>
      </c>
      <c r="D982" t="s">
        <v>1991</v>
      </c>
      <c r="E982" t="s">
        <v>41</v>
      </c>
      <c r="F982">
        <v>0</v>
      </c>
      <c r="G982">
        <v>0</v>
      </c>
      <c r="H982">
        <v>2618254</v>
      </c>
    </row>
    <row r="983" spans="1:8" x14ac:dyDescent="0.25">
      <c r="A983" t="str">
        <f>COUNTIF($E$2:E983,E983)&amp;E983</f>
        <v>7Müzik ve Güzel Sanatlar Bölümü</v>
      </c>
      <c r="B983" t="s">
        <v>2763</v>
      </c>
      <c r="C983" t="s">
        <v>1126</v>
      </c>
      <c r="D983" t="s">
        <v>1991</v>
      </c>
      <c r="E983" t="s">
        <v>41</v>
      </c>
      <c r="F983">
        <v>0</v>
      </c>
      <c r="G983">
        <v>0</v>
      </c>
      <c r="H983">
        <v>2618635</v>
      </c>
    </row>
    <row r="984" spans="1:8" x14ac:dyDescent="0.25">
      <c r="A984" t="str">
        <f>COUNTIF($E$2:E984,E984)&amp;E984</f>
        <v>17Yapı İşleri ve Teknik Dairesi Başkanlığı</v>
      </c>
      <c r="B984" t="s">
        <v>2764</v>
      </c>
      <c r="C984" t="s">
        <v>1127</v>
      </c>
      <c r="D984" t="s">
        <v>1992</v>
      </c>
      <c r="E984" t="s">
        <v>144</v>
      </c>
      <c r="F984">
        <v>0</v>
      </c>
      <c r="G984">
        <v>0</v>
      </c>
      <c r="H984">
        <v>2618684</v>
      </c>
    </row>
    <row r="985" spans="1:8" x14ac:dyDescent="0.25">
      <c r="A985" t="str">
        <f>COUNTIF($E$2:E985,E985)&amp;E985</f>
        <v>8Müzik ve Güzel Sanatlar Bölümü</v>
      </c>
      <c r="B985" t="s">
        <v>2765</v>
      </c>
      <c r="C985" t="s">
        <v>1128</v>
      </c>
      <c r="D985" t="s">
        <v>1991</v>
      </c>
      <c r="E985" t="s">
        <v>41</v>
      </c>
      <c r="F985">
        <v>0</v>
      </c>
      <c r="G985">
        <v>0</v>
      </c>
      <c r="H985">
        <v>2618866</v>
      </c>
    </row>
    <row r="986" spans="1:8" x14ac:dyDescent="0.25">
      <c r="A986" t="str">
        <f>COUNTIF($E$2:E986,E986)&amp;E986</f>
        <v>1ODTÜ Kurumsal Gelişim ve Planlama Ofisi (KGPO)</v>
      </c>
      <c r="B986" t="s">
        <v>2766</v>
      </c>
      <c r="C986" t="s">
        <v>1129</v>
      </c>
      <c r="D986" t="s">
        <v>1991</v>
      </c>
      <c r="E986" t="s">
        <v>145</v>
      </c>
      <c r="F986">
        <v>0</v>
      </c>
      <c r="G986">
        <v>0</v>
      </c>
      <c r="H986">
        <v>2618916</v>
      </c>
    </row>
    <row r="987" spans="1:8" x14ac:dyDescent="0.25">
      <c r="A987" t="str">
        <f>COUNTIF($E$2:E987,E987)&amp;E987</f>
        <v>18Yapı İşleri ve Teknik Dairesi Başkanlığı</v>
      </c>
      <c r="B987" t="s">
        <v>2596</v>
      </c>
      <c r="C987" t="s">
        <v>1130</v>
      </c>
      <c r="D987" t="s">
        <v>1992</v>
      </c>
      <c r="E987" t="s">
        <v>144</v>
      </c>
      <c r="F987">
        <v>0</v>
      </c>
      <c r="G987">
        <v>0</v>
      </c>
      <c r="H987">
        <v>2618924</v>
      </c>
    </row>
    <row r="988" spans="1:8" x14ac:dyDescent="0.25">
      <c r="A988" t="str">
        <f>COUNTIF($E$2:E988,E988)&amp;E988</f>
        <v>28Personel Dairesi Başkanlığı</v>
      </c>
      <c r="B988" t="s">
        <v>2767</v>
      </c>
      <c r="C988" t="s">
        <v>1131</v>
      </c>
      <c r="D988" t="s">
        <v>1992</v>
      </c>
      <c r="E988" t="s">
        <v>128</v>
      </c>
      <c r="F988">
        <v>0</v>
      </c>
      <c r="G988">
        <v>0</v>
      </c>
      <c r="H988">
        <v>2618965</v>
      </c>
    </row>
    <row r="989" spans="1:8" x14ac:dyDescent="0.25">
      <c r="A989" t="str">
        <f>COUNTIF($E$2:E989,E989)&amp;E989</f>
        <v>2ODTÜ Kurumsal Gelişim ve Planlama Ofisi (KGPO)</v>
      </c>
      <c r="B989" t="s">
        <v>2149</v>
      </c>
      <c r="C989" t="s">
        <v>1132</v>
      </c>
      <c r="D989" t="s">
        <v>1991</v>
      </c>
      <c r="E989" t="s">
        <v>145</v>
      </c>
      <c r="F989">
        <v>0</v>
      </c>
      <c r="G989">
        <v>0</v>
      </c>
      <c r="H989">
        <v>2618999</v>
      </c>
    </row>
    <row r="990" spans="1:8" x14ac:dyDescent="0.25">
      <c r="A990" t="str">
        <f>COUNTIF($E$2:E990,E990)&amp;E990</f>
        <v>3ODTÜ Kurumsal Gelişim ve Planlama Ofisi (KGPO)</v>
      </c>
      <c r="B990" t="s">
        <v>2768</v>
      </c>
      <c r="C990" t="s">
        <v>1133</v>
      </c>
      <c r="D990" t="s">
        <v>1991</v>
      </c>
      <c r="E990" t="s">
        <v>145</v>
      </c>
      <c r="F990">
        <v>0</v>
      </c>
      <c r="G990">
        <v>0</v>
      </c>
      <c r="H990">
        <v>2619013</v>
      </c>
    </row>
    <row r="991" spans="1:8" x14ac:dyDescent="0.25">
      <c r="A991" t="str">
        <f>COUNTIF($E$2:E991,E991)&amp;E991</f>
        <v>8ODTÜ Uzay ve Hızlandırıcı Teknolojiler Uygulama ve Araştırma Merkezi (İVME-R)</v>
      </c>
      <c r="B991" t="s">
        <v>2769</v>
      </c>
      <c r="C991" t="s">
        <v>1134</v>
      </c>
      <c r="D991" t="s">
        <v>1991</v>
      </c>
      <c r="E991" t="s">
        <v>112</v>
      </c>
      <c r="F991">
        <v>0</v>
      </c>
      <c r="G991">
        <v>0</v>
      </c>
      <c r="H991">
        <v>2619039</v>
      </c>
    </row>
    <row r="992" spans="1:8" x14ac:dyDescent="0.25">
      <c r="A992" t="str">
        <f>COUNTIF($E$2:E992,E992)&amp;E992</f>
        <v>28Bilim İletişim Grubu(Ofisi) (Rektörlüğe Bağlı Birim)</v>
      </c>
      <c r="B992" t="s">
        <v>2770</v>
      </c>
      <c r="C992" t="s">
        <v>1135</v>
      </c>
      <c r="D992" t="s">
        <v>1992</v>
      </c>
      <c r="E992" t="s">
        <v>115</v>
      </c>
      <c r="F992">
        <v>0</v>
      </c>
      <c r="G992">
        <v>0</v>
      </c>
      <c r="H992">
        <v>2619187</v>
      </c>
    </row>
    <row r="993" spans="1:8" x14ac:dyDescent="0.25">
      <c r="A993" t="str">
        <f>COUNTIF($E$2:E993,E993)&amp;E993</f>
        <v>9Halkla İlişkiler Müdürlüğü (Rektörlüğe Bağlı Birim)</v>
      </c>
      <c r="B993" t="s">
        <v>2771</v>
      </c>
      <c r="C993" t="s">
        <v>1136</v>
      </c>
      <c r="D993" t="s">
        <v>1992</v>
      </c>
      <c r="E993" t="s">
        <v>137</v>
      </c>
      <c r="F993">
        <v>0</v>
      </c>
      <c r="G993">
        <v>0</v>
      </c>
      <c r="H993">
        <v>2619203</v>
      </c>
    </row>
    <row r="994" spans="1:8" x14ac:dyDescent="0.25">
      <c r="A994" t="str">
        <f>COUNTIF($E$2:E994,E994)&amp;E994</f>
        <v>29Bilim İletişim Grubu(Ofisi) (Rektörlüğe Bağlı Birim)</v>
      </c>
      <c r="B994" t="s">
        <v>2772</v>
      </c>
      <c r="C994" t="s">
        <v>1137</v>
      </c>
      <c r="D994" t="s">
        <v>1992</v>
      </c>
      <c r="E994" t="s">
        <v>115</v>
      </c>
      <c r="F994">
        <v>0</v>
      </c>
      <c r="G994">
        <v>0</v>
      </c>
      <c r="H994">
        <v>2619211</v>
      </c>
    </row>
    <row r="995" spans="1:8" x14ac:dyDescent="0.25">
      <c r="A995" t="str">
        <f>COUNTIF($E$2:E995,E995)&amp;E995</f>
        <v>1OGAM - Görüntü Analizi Uygulama ve Araştırma Merkezi</v>
      </c>
      <c r="B995" t="s">
        <v>2056</v>
      </c>
      <c r="C995" t="s">
        <v>1138</v>
      </c>
      <c r="D995" t="s">
        <v>1991</v>
      </c>
      <c r="E995" t="s">
        <v>42</v>
      </c>
      <c r="F995">
        <v>0</v>
      </c>
      <c r="G995">
        <v>0</v>
      </c>
      <c r="H995">
        <v>2619351</v>
      </c>
    </row>
    <row r="996" spans="1:8" x14ac:dyDescent="0.25">
      <c r="A996" t="str">
        <f>COUNTIF($E$2:E996,E996)&amp;E996</f>
        <v xml:space="preserve">62Eğitim Fakültesi </v>
      </c>
      <c r="B996" t="s">
        <v>2375</v>
      </c>
      <c r="C996" t="s">
        <v>1139</v>
      </c>
      <c r="D996" t="s">
        <v>1991</v>
      </c>
      <c r="E996" t="s">
        <v>120</v>
      </c>
      <c r="F996">
        <v>0</v>
      </c>
      <c r="G996">
        <v>0</v>
      </c>
      <c r="H996">
        <v>2619468</v>
      </c>
    </row>
    <row r="997" spans="1:8" x14ac:dyDescent="0.25">
      <c r="A997" t="str">
        <f>COUNTIF($E$2:E997,E997)&amp;E997</f>
        <v>19Yapı İşleri ve Teknik Dairesi Başkanlığı</v>
      </c>
      <c r="B997" t="s">
        <v>2773</v>
      </c>
      <c r="C997" t="s">
        <v>1140</v>
      </c>
      <c r="D997" t="s">
        <v>1992</v>
      </c>
      <c r="E997" t="s">
        <v>144</v>
      </c>
      <c r="F997">
        <v>0</v>
      </c>
      <c r="G997">
        <v>0</v>
      </c>
      <c r="H997">
        <v>2619476</v>
      </c>
    </row>
    <row r="998" spans="1:8" x14ac:dyDescent="0.25">
      <c r="A998" t="str">
        <f>COUNTIF($E$2:E998,E998)&amp;E998</f>
        <v>20Yapı İşleri ve Teknik Dairesi Başkanlığı</v>
      </c>
      <c r="B998" t="s">
        <v>2774</v>
      </c>
      <c r="C998" t="s">
        <v>1141</v>
      </c>
      <c r="D998" t="s">
        <v>1992</v>
      </c>
      <c r="E998" t="s">
        <v>144</v>
      </c>
      <c r="F998">
        <v>0</v>
      </c>
      <c r="G998">
        <v>0</v>
      </c>
      <c r="H998">
        <v>2619526</v>
      </c>
    </row>
    <row r="999" spans="1:8" x14ac:dyDescent="0.25">
      <c r="A999" t="str">
        <f>COUNTIF($E$2:E999,E999)&amp;E999</f>
        <v>2OGAM - Görüntü Analizi Uygulama ve Araştırma Merkezi</v>
      </c>
      <c r="B999" t="s">
        <v>2775</v>
      </c>
      <c r="C999" t="s">
        <v>1142</v>
      </c>
      <c r="D999" t="s">
        <v>1991</v>
      </c>
      <c r="E999" t="s">
        <v>42</v>
      </c>
      <c r="F999">
        <v>0</v>
      </c>
      <c r="G999">
        <v>0</v>
      </c>
      <c r="H999">
        <v>2619534</v>
      </c>
    </row>
    <row r="1000" spans="1:8" x14ac:dyDescent="0.25">
      <c r="A1000" t="str">
        <f>COUNTIF($E$2:E1000,E1000)&amp;E1000</f>
        <v>3OGAM - Görüntü Analizi Uygulama ve Araştırma Merkezi</v>
      </c>
      <c r="B1000" t="s">
        <v>2776</v>
      </c>
      <c r="C1000" t="s">
        <v>1143</v>
      </c>
      <c r="D1000" t="s">
        <v>1991</v>
      </c>
      <c r="E1000" t="s">
        <v>42</v>
      </c>
      <c r="F1000">
        <v>0</v>
      </c>
      <c r="G1000">
        <v>0</v>
      </c>
      <c r="H1000">
        <v>2619575</v>
      </c>
    </row>
    <row r="1001" spans="1:8" x14ac:dyDescent="0.25">
      <c r="A1001" t="str">
        <f>COUNTIF($E$2:E1001,E1001)&amp;E1001</f>
        <v>15ODTÜ KPM - Kariyer Planlama Uygulama ve Araştırma Merkezi (Rektörlüğe Bağlı Birim)</v>
      </c>
      <c r="B1001" t="s">
        <v>2777</v>
      </c>
      <c r="C1001" t="s">
        <v>1144</v>
      </c>
      <c r="D1001" t="s">
        <v>1992</v>
      </c>
      <c r="E1001" t="s">
        <v>113</v>
      </c>
      <c r="F1001">
        <v>0</v>
      </c>
      <c r="G1001">
        <v>0</v>
      </c>
      <c r="H1001">
        <v>2619583</v>
      </c>
    </row>
    <row r="1002" spans="1:8" x14ac:dyDescent="0.25">
      <c r="A1002" t="str">
        <f>COUNTIF($E$2:E1002,E1002)&amp;E1002</f>
        <v>16ODTÜ KPM - Kariyer Planlama Uygulama ve Araştırma Merkezi (Rektörlüğe Bağlı Birim)</v>
      </c>
      <c r="B1002" t="s">
        <v>2778</v>
      </c>
      <c r="C1002" t="s">
        <v>1145</v>
      </c>
      <c r="D1002" t="s">
        <v>1992</v>
      </c>
      <c r="E1002" t="s">
        <v>113</v>
      </c>
      <c r="F1002">
        <v>0</v>
      </c>
      <c r="G1002">
        <v>0</v>
      </c>
      <c r="H1002">
        <v>2619633</v>
      </c>
    </row>
    <row r="1003" spans="1:8" x14ac:dyDescent="0.25">
      <c r="A1003" t="str">
        <f>COUNTIF($E$2:E1003,E1003)&amp;E1003</f>
        <v>51Öğrenci Dekanlığı</v>
      </c>
      <c r="B1003" t="s">
        <v>2779</v>
      </c>
      <c r="C1003" t="s">
        <v>1146</v>
      </c>
      <c r="D1003" t="s">
        <v>1992</v>
      </c>
      <c r="E1003" t="s">
        <v>117</v>
      </c>
      <c r="F1003">
        <v>0</v>
      </c>
      <c r="G1003">
        <v>0</v>
      </c>
      <c r="H1003">
        <v>2619641</v>
      </c>
    </row>
    <row r="1004" spans="1:8" x14ac:dyDescent="0.25">
      <c r="A1004" t="str">
        <f>COUNTIF($E$2:E1004,E1004)&amp;E1004</f>
        <v>6AdımODTÜ (Rektörlüğe Bağlı Birim)</v>
      </c>
      <c r="B1004" t="s">
        <v>2780</v>
      </c>
      <c r="C1004" t="s">
        <v>1147</v>
      </c>
      <c r="D1004" t="s">
        <v>1991</v>
      </c>
      <c r="E1004" t="s">
        <v>110</v>
      </c>
      <c r="F1004">
        <v>0</v>
      </c>
      <c r="G1004">
        <v>0</v>
      </c>
      <c r="H1004">
        <v>2619674</v>
      </c>
    </row>
    <row r="1005" spans="1:8" x14ac:dyDescent="0.25">
      <c r="A1005" t="str">
        <f>COUNTIF($E$2:E1005,E1005)&amp;E1005</f>
        <v>52Öğrenci Dekanlığı</v>
      </c>
      <c r="B1005" t="s">
        <v>2064</v>
      </c>
      <c r="C1005" t="s">
        <v>1148</v>
      </c>
      <c r="D1005" t="s">
        <v>1992</v>
      </c>
      <c r="E1005" t="s">
        <v>117</v>
      </c>
      <c r="F1005">
        <v>0</v>
      </c>
      <c r="G1005">
        <v>0</v>
      </c>
      <c r="H1005">
        <v>2619716</v>
      </c>
    </row>
    <row r="1006" spans="1:8" x14ac:dyDescent="0.25">
      <c r="A1006" t="str">
        <f>COUNTIF($E$2:E1006,E1006)&amp;E1006</f>
        <v>7AdımODTÜ (Rektörlüğe Bağlı Birim)</v>
      </c>
      <c r="B1006" t="s">
        <v>2781</v>
      </c>
      <c r="C1006" t="s">
        <v>1149</v>
      </c>
      <c r="D1006" t="s">
        <v>1991</v>
      </c>
      <c r="E1006" t="s">
        <v>110</v>
      </c>
      <c r="F1006">
        <v>0</v>
      </c>
      <c r="G1006">
        <v>0</v>
      </c>
      <c r="H1006">
        <v>2619831</v>
      </c>
    </row>
    <row r="1007" spans="1:8" x14ac:dyDescent="0.25">
      <c r="A1007" t="str">
        <f>COUNTIF($E$2:E1007,E1007)&amp;E1007</f>
        <v>53Öğrenci Dekanlığı</v>
      </c>
      <c r="B1007" t="s">
        <v>2579</v>
      </c>
      <c r="C1007" t="s">
        <v>1150</v>
      </c>
      <c r="D1007" t="s">
        <v>1992</v>
      </c>
      <c r="E1007" t="s">
        <v>117</v>
      </c>
      <c r="F1007">
        <v>0</v>
      </c>
      <c r="G1007">
        <v>0</v>
      </c>
      <c r="H1007">
        <v>2619849</v>
      </c>
    </row>
    <row r="1008" spans="1:8" x14ac:dyDescent="0.25">
      <c r="A1008" t="str">
        <f>COUNTIF($E$2:E1008,E1008)&amp;E1008</f>
        <v>4OGAM - Görüntü Analizi Uygulama ve Araştırma Merkezi</v>
      </c>
      <c r="B1008" t="s">
        <v>2782</v>
      </c>
      <c r="C1008" t="s">
        <v>1151</v>
      </c>
      <c r="D1008" t="s">
        <v>1991</v>
      </c>
      <c r="E1008" t="s">
        <v>42</v>
      </c>
      <c r="F1008">
        <v>0</v>
      </c>
      <c r="G1008">
        <v>0</v>
      </c>
      <c r="H1008">
        <v>2619922</v>
      </c>
    </row>
    <row r="1009" spans="1:8" x14ac:dyDescent="0.25">
      <c r="A1009" t="str">
        <f>COUNTIF($E$2:E1009,E1009)&amp;E1009</f>
        <v>5OGAM - Görüntü Analizi Uygulama ve Araştırma Merkezi</v>
      </c>
      <c r="B1009" t="s">
        <v>2118</v>
      </c>
      <c r="C1009" t="s">
        <v>1152</v>
      </c>
      <c r="D1009" t="s">
        <v>1991</v>
      </c>
      <c r="E1009" t="s">
        <v>42</v>
      </c>
      <c r="F1009">
        <v>0</v>
      </c>
      <c r="G1009">
        <v>0</v>
      </c>
      <c r="H1009">
        <v>2620110</v>
      </c>
    </row>
    <row r="1010" spans="1:8" x14ac:dyDescent="0.25">
      <c r="A1010" t="str">
        <f>COUNTIF($E$2:E1010,E1010)&amp;E1010</f>
        <v>54Öğrenci Dekanlığı</v>
      </c>
      <c r="B1010" t="s">
        <v>2520</v>
      </c>
      <c r="C1010" t="s">
        <v>1153</v>
      </c>
      <c r="D1010" t="s">
        <v>1992</v>
      </c>
      <c r="E1010" t="s">
        <v>117</v>
      </c>
      <c r="F1010">
        <v>0</v>
      </c>
      <c r="G1010">
        <v>0</v>
      </c>
      <c r="H1010">
        <v>2620128</v>
      </c>
    </row>
    <row r="1011" spans="1:8" x14ac:dyDescent="0.25">
      <c r="A1011" t="str">
        <f>COUNTIF($E$2:E1011,E1011)&amp;E1011</f>
        <v>55Öğrenci Dekanlığı</v>
      </c>
      <c r="B1011" t="s">
        <v>2170</v>
      </c>
      <c r="C1011" t="s">
        <v>1154</v>
      </c>
      <c r="D1011" t="s">
        <v>1992</v>
      </c>
      <c r="E1011" t="s">
        <v>117</v>
      </c>
      <c r="F1011">
        <v>0</v>
      </c>
      <c r="G1011">
        <v>0</v>
      </c>
      <c r="H1011">
        <v>2620169</v>
      </c>
    </row>
    <row r="1012" spans="1:8" x14ac:dyDescent="0.25">
      <c r="A1012" t="str">
        <f>COUNTIF($E$2:E1012,E1012)&amp;E1012</f>
        <v>56Öğrenci Dekanlığı</v>
      </c>
      <c r="B1012" t="s">
        <v>2783</v>
      </c>
      <c r="C1012" t="s">
        <v>1155</v>
      </c>
      <c r="D1012" t="s">
        <v>1992</v>
      </c>
      <c r="E1012" t="s">
        <v>117</v>
      </c>
      <c r="F1012">
        <v>0</v>
      </c>
      <c r="G1012">
        <v>0</v>
      </c>
      <c r="H1012">
        <v>2620433</v>
      </c>
    </row>
    <row r="1013" spans="1:8" x14ac:dyDescent="0.25">
      <c r="A1013" t="str">
        <f>COUNTIF($E$2:E1013,E1013)&amp;E1013</f>
        <v>6OGAM - Görüntü Analizi Uygulama ve Araştırma Merkezi</v>
      </c>
      <c r="B1013" t="s">
        <v>2487</v>
      </c>
      <c r="C1013" t="s">
        <v>1156</v>
      </c>
      <c r="D1013" t="s">
        <v>1991</v>
      </c>
      <c r="E1013" t="s">
        <v>42</v>
      </c>
      <c r="F1013">
        <v>0</v>
      </c>
      <c r="G1013">
        <v>0</v>
      </c>
      <c r="H1013">
        <v>2620466</v>
      </c>
    </row>
    <row r="1014" spans="1:8" x14ac:dyDescent="0.25">
      <c r="A1014" t="str">
        <f>COUNTIF($E$2:E1014,E1014)&amp;E1014</f>
        <v>7OGAM - Görüntü Analizi Uygulama ve Araştırma Merkezi</v>
      </c>
      <c r="B1014" t="s">
        <v>2784</v>
      </c>
      <c r="C1014" t="s">
        <v>1157</v>
      </c>
      <c r="D1014" t="s">
        <v>1991</v>
      </c>
      <c r="E1014" t="s">
        <v>42</v>
      </c>
      <c r="F1014">
        <v>0</v>
      </c>
      <c r="G1014">
        <v>0</v>
      </c>
      <c r="H1014">
        <v>2620524</v>
      </c>
    </row>
    <row r="1015" spans="1:8" x14ac:dyDescent="0.25">
      <c r="A1015" t="str">
        <f>COUNTIF($E$2:E1015,E1015)&amp;E1015</f>
        <v>9Döner Sermaye İşletmesi Müdürlüğü</v>
      </c>
      <c r="B1015" t="s">
        <v>2785</v>
      </c>
      <c r="C1015" t="s">
        <v>1158</v>
      </c>
      <c r="D1015" t="s">
        <v>1992</v>
      </c>
      <c r="E1015" t="s">
        <v>26</v>
      </c>
      <c r="F1015">
        <v>0</v>
      </c>
      <c r="G1015">
        <v>0</v>
      </c>
      <c r="H1015">
        <v>2620631</v>
      </c>
    </row>
    <row r="1016" spans="1:8" x14ac:dyDescent="0.25">
      <c r="A1016" t="str">
        <f>COUNTIF($E$2:E1016,E1016)&amp;E1016</f>
        <v xml:space="preserve">63Eğitim Fakültesi </v>
      </c>
      <c r="B1016" t="s">
        <v>2232</v>
      </c>
      <c r="C1016" t="s">
        <v>1159</v>
      </c>
      <c r="D1016" t="s">
        <v>1991</v>
      </c>
      <c r="E1016" t="s">
        <v>120</v>
      </c>
      <c r="F1016">
        <v>0</v>
      </c>
      <c r="G1016">
        <v>0</v>
      </c>
      <c r="H1016">
        <v>2620755</v>
      </c>
    </row>
    <row r="1017" spans="1:8" x14ac:dyDescent="0.25">
      <c r="A1017" t="str">
        <f>COUNTIF($E$2:E1017,E1017)&amp;E1017</f>
        <v>2Genel Sekreterlik</v>
      </c>
      <c r="B1017" t="s">
        <v>2786</v>
      </c>
      <c r="C1017" t="s">
        <v>1160</v>
      </c>
      <c r="D1017" t="s">
        <v>1992</v>
      </c>
      <c r="E1017" t="s">
        <v>32</v>
      </c>
      <c r="F1017">
        <v>0</v>
      </c>
      <c r="G1017">
        <v>0</v>
      </c>
      <c r="H1017">
        <v>2620763</v>
      </c>
    </row>
    <row r="1018" spans="1:8" x14ac:dyDescent="0.25">
      <c r="A1018" t="str">
        <f>COUNTIF($E$2:E1018,E1018)&amp;E1018</f>
        <v xml:space="preserve">64Eğitim Fakültesi </v>
      </c>
      <c r="B1018" t="s">
        <v>2787</v>
      </c>
      <c r="C1018" t="s">
        <v>1161</v>
      </c>
      <c r="D1018" t="s">
        <v>1991</v>
      </c>
      <c r="E1018" t="s">
        <v>120</v>
      </c>
      <c r="F1018">
        <v>0</v>
      </c>
      <c r="G1018">
        <v>0</v>
      </c>
      <c r="H1018">
        <v>2620771</v>
      </c>
    </row>
    <row r="1019" spans="1:8" x14ac:dyDescent="0.25">
      <c r="A1019" t="str">
        <f>COUNTIF($E$2:E1019,E1019)&amp;E1019</f>
        <v>5Yabancı Diller Yüksekokulu Müdürlüğü</v>
      </c>
      <c r="B1019" t="s">
        <v>2700</v>
      </c>
      <c r="C1019" t="s">
        <v>1162</v>
      </c>
      <c r="D1019" t="s">
        <v>1991</v>
      </c>
      <c r="E1019" t="s">
        <v>130</v>
      </c>
      <c r="F1019">
        <v>0</v>
      </c>
      <c r="G1019">
        <v>0</v>
      </c>
      <c r="H1019">
        <v>2620870</v>
      </c>
    </row>
    <row r="1020" spans="1:8" x14ac:dyDescent="0.25">
      <c r="A1020" t="str">
        <f>COUNTIF($E$2:E1020,E1020)&amp;E1020</f>
        <v>53Sağlık Kültür ve Spor Daire Başkanlığı</v>
      </c>
      <c r="B1020" t="s">
        <v>2788</v>
      </c>
      <c r="C1020" t="s">
        <v>1163</v>
      </c>
      <c r="D1020" t="s">
        <v>1992</v>
      </c>
      <c r="E1020" t="s">
        <v>45</v>
      </c>
      <c r="F1020">
        <v>0</v>
      </c>
      <c r="G1020">
        <v>0</v>
      </c>
      <c r="H1020">
        <v>2620912</v>
      </c>
    </row>
    <row r="1021" spans="1:8" x14ac:dyDescent="0.25">
      <c r="A1021" t="str">
        <f>COUNTIF($E$2:E1021,E1021)&amp;E1021</f>
        <v>8OGAM - Görüntü Analizi Uygulama ve Araştırma Merkezi</v>
      </c>
      <c r="B1021" t="s">
        <v>2379</v>
      </c>
      <c r="C1021" t="s">
        <v>1164</v>
      </c>
      <c r="D1021" t="s">
        <v>1991</v>
      </c>
      <c r="E1021" t="s">
        <v>42</v>
      </c>
      <c r="F1021">
        <v>0</v>
      </c>
      <c r="G1021">
        <v>0</v>
      </c>
      <c r="H1021">
        <v>2621027</v>
      </c>
    </row>
    <row r="1022" spans="1:8" x14ac:dyDescent="0.25">
      <c r="A1022" t="str">
        <f>COUNTIF($E$2:E1022,E1022)&amp;E1022</f>
        <v>6ÖGEM-Öğrenme ve Öğretmeyi Geliştime Uygulama ve Araştırma Merkezi</v>
      </c>
      <c r="B1022" t="s">
        <v>2789</v>
      </c>
      <c r="C1022" t="s">
        <v>1165</v>
      </c>
      <c r="D1022" t="s">
        <v>1991</v>
      </c>
      <c r="E1022" t="s">
        <v>111</v>
      </c>
      <c r="F1022">
        <v>0</v>
      </c>
      <c r="G1022">
        <v>0</v>
      </c>
      <c r="H1022">
        <v>2621068</v>
      </c>
    </row>
    <row r="1023" spans="1:8" x14ac:dyDescent="0.25">
      <c r="A1023" t="str">
        <f>COUNTIF($E$2:E1023,E1023)&amp;E1023</f>
        <v>9OGAM - Görüntü Analizi Uygulama ve Araştırma Merkezi</v>
      </c>
      <c r="B1023" t="s">
        <v>2790</v>
      </c>
      <c r="C1023" t="s">
        <v>1166</v>
      </c>
      <c r="D1023" t="s">
        <v>1991</v>
      </c>
      <c r="E1023" t="s">
        <v>42</v>
      </c>
      <c r="F1023">
        <v>0</v>
      </c>
      <c r="G1023">
        <v>0</v>
      </c>
      <c r="H1023">
        <v>2621100</v>
      </c>
    </row>
    <row r="1024" spans="1:8" x14ac:dyDescent="0.25">
      <c r="A1024" t="str">
        <f>COUNTIF($E$2:E1024,E1024)&amp;E1024</f>
        <v>7ÖGEM-Öğrenme ve Öğretmeyi Geliştime Uygulama ve Araştırma Merkezi</v>
      </c>
      <c r="B1024" t="s">
        <v>2575</v>
      </c>
      <c r="C1024" t="s">
        <v>1167</v>
      </c>
      <c r="D1024" t="s">
        <v>1991</v>
      </c>
      <c r="E1024" t="s">
        <v>111</v>
      </c>
      <c r="F1024">
        <v>0</v>
      </c>
      <c r="G1024">
        <v>0</v>
      </c>
      <c r="H1024">
        <v>2621167</v>
      </c>
    </row>
    <row r="1025" spans="1:8" x14ac:dyDescent="0.25">
      <c r="A1025" t="str">
        <f>COUNTIF($E$2:E1025,E1025)&amp;E1025</f>
        <v>10OGAM - Görüntü Analizi Uygulama ve Araştırma Merkezi</v>
      </c>
      <c r="B1025" t="s">
        <v>2727</v>
      </c>
      <c r="C1025" t="s">
        <v>1168</v>
      </c>
      <c r="D1025" t="s">
        <v>1991</v>
      </c>
      <c r="E1025" t="s">
        <v>42</v>
      </c>
      <c r="F1025">
        <v>0</v>
      </c>
      <c r="G1025">
        <v>0</v>
      </c>
      <c r="H1025">
        <v>2621225</v>
      </c>
    </row>
    <row r="1026" spans="1:8" x14ac:dyDescent="0.25">
      <c r="A1026" t="str">
        <f>COUNTIF($E$2:E1026,E1026)&amp;E1026</f>
        <v>54Sağlık Kültür ve Spor Daire Başkanlığı</v>
      </c>
      <c r="B1026" t="s">
        <v>2791</v>
      </c>
      <c r="C1026" t="s">
        <v>1169</v>
      </c>
      <c r="D1026" t="s">
        <v>1992</v>
      </c>
      <c r="E1026" t="s">
        <v>45</v>
      </c>
      <c r="F1026">
        <v>0</v>
      </c>
      <c r="G1026">
        <v>0</v>
      </c>
      <c r="H1026">
        <v>2621258</v>
      </c>
    </row>
    <row r="1027" spans="1:8" x14ac:dyDescent="0.25">
      <c r="A1027" t="str">
        <f>COUNTIF($E$2:E1027,E1027)&amp;E1027</f>
        <v>5BİLTEMM - Bilim Teknoloji Mühendislik ve Matematik Eğitimi Uyg. ve Araş. Mrk.</v>
      </c>
      <c r="B1027" t="s">
        <v>2792</v>
      </c>
      <c r="C1027" t="s">
        <v>1170</v>
      </c>
      <c r="D1027" t="s">
        <v>1991</v>
      </c>
      <c r="E1027" t="s">
        <v>24</v>
      </c>
      <c r="F1027">
        <v>0</v>
      </c>
      <c r="G1027">
        <v>0</v>
      </c>
      <c r="H1027">
        <v>2621373</v>
      </c>
    </row>
    <row r="1028" spans="1:8" x14ac:dyDescent="0.25">
      <c r="A1028" t="str">
        <f>COUNTIF($E$2:E1028,E1028)&amp;E1028</f>
        <v>10Toplum ve Bilim Araştırma ve Uygulama Merkezi (Rektörlüğe Bağlı Birim)</v>
      </c>
      <c r="B1028" t="s">
        <v>2466</v>
      </c>
      <c r="C1028" t="s">
        <v>1171</v>
      </c>
      <c r="D1028" t="s">
        <v>1991</v>
      </c>
      <c r="E1028" t="s">
        <v>136</v>
      </c>
      <c r="F1028">
        <v>0</v>
      </c>
      <c r="G1028">
        <v>0</v>
      </c>
      <c r="H1028">
        <v>2621480</v>
      </c>
    </row>
    <row r="1029" spans="1:8" x14ac:dyDescent="0.25">
      <c r="A1029" t="str">
        <f>COUNTIF($E$2:E1029,E1029)&amp;E1029</f>
        <v>7Global Etkileşim ve Basın Ofisi (eski ismi Basın Bürosu (Rektörlüğe Bağlı Birim))</v>
      </c>
      <c r="B1029" t="s">
        <v>2056</v>
      </c>
      <c r="C1029" t="s">
        <v>1172</v>
      </c>
      <c r="D1029" t="s">
        <v>1991</v>
      </c>
      <c r="E1029" t="s">
        <v>138</v>
      </c>
      <c r="F1029">
        <v>0</v>
      </c>
      <c r="G1029">
        <v>0</v>
      </c>
      <c r="H1029">
        <v>2621589</v>
      </c>
    </row>
    <row r="1030" spans="1:8" x14ac:dyDescent="0.25">
      <c r="A1030" t="str">
        <f>COUNTIF($E$2:E1030,E1030)&amp;E1030</f>
        <v>8ÖGEM-Öğrenme ve Öğretmeyi Geliştime Uygulama ve Araştırma Merkezi</v>
      </c>
      <c r="B1030" t="s">
        <v>2439</v>
      </c>
      <c r="C1030" t="s">
        <v>1173</v>
      </c>
      <c r="D1030" t="s">
        <v>1991</v>
      </c>
      <c r="E1030" t="s">
        <v>111</v>
      </c>
      <c r="F1030">
        <v>0</v>
      </c>
      <c r="G1030">
        <v>0</v>
      </c>
      <c r="H1030">
        <v>2621639</v>
      </c>
    </row>
    <row r="1031" spans="1:8" x14ac:dyDescent="0.25">
      <c r="A1031" t="str">
        <f>COUNTIF($E$2:E1031,E1031)&amp;E1031</f>
        <v>8Global Etkileşim ve Basın Ofisi (eski ismi Basın Bürosu (Rektörlüğe Bağlı Birim))</v>
      </c>
      <c r="B1031" t="s">
        <v>2513</v>
      </c>
      <c r="C1031" t="s">
        <v>1174</v>
      </c>
      <c r="D1031" t="s">
        <v>1991</v>
      </c>
      <c r="E1031" t="s">
        <v>138</v>
      </c>
      <c r="F1031">
        <v>0</v>
      </c>
      <c r="G1031">
        <v>0</v>
      </c>
      <c r="H1031">
        <v>2621647</v>
      </c>
    </row>
    <row r="1032" spans="1:8" x14ac:dyDescent="0.25">
      <c r="A1032" t="str">
        <f>COUNTIF($E$2:E1032,E1032)&amp;E1032</f>
        <v>6Yabancı Diller Yüksekokulu Müdürlüğü</v>
      </c>
      <c r="B1032" t="s">
        <v>2793</v>
      </c>
      <c r="C1032" t="s">
        <v>1175</v>
      </c>
      <c r="D1032" t="s">
        <v>1991</v>
      </c>
      <c r="E1032" t="s">
        <v>130</v>
      </c>
      <c r="F1032">
        <v>0</v>
      </c>
      <c r="G1032">
        <v>0</v>
      </c>
      <c r="H1032">
        <v>2621837</v>
      </c>
    </row>
    <row r="1033" spans="1:8" x14ac:dyDescent="0.25">
      <c r="A1033" t="str">
        <f>COUNTIF($E$2:E1033,E1033)&amp;E1033</f>
        <v>9ÖGEM-Öğrenme ve Öğretmeyi Geliştime Uygulama ve Araştırma Merkezi</v>
      </c>
      <c r="B1033" t="s">
        <v>2146</v>
      </c>
      <c r="C1033" t="s">
        <v>1176</v>
      </c>
      <c r="D1033" t="s">
        <v>1991</v>
      </c>
      <c r="E1033" t="s">
        <v>111</v>
      </c>
      <c r="F1033">
        <v>0</v>
      </c>
      <c r="G1033">
        <v>0</v>
      </c>
      <c r="H1033">
        <v>2622207</v>
      </c>
    </row>
    <row r="1034" spans="1:8" x14ac:dyDescent="0.25">
      <c r="A1034" t="str">
        <f>COUNTIF($E$2:E1034,E1034)&amp;E1034</f>
        <v>10ÖGEM-Öğrenme ve Öğretmeyi Geliştime Uygulama ve Araştırma Merkezi</v>
      </c>
      <c r="B1034" t="s">
        <v>2004</v>
      </c>
      <c r="C1034" t="s">
        <v>1177</v>
      </c>
      <c r="D1034" t="s">
        <v>1991</v>
      </c>
      <c r="E1034" t="s">
        <v>111</v>
      </c>
      <c r="F1034">
        <v>0</v>
      </c>
      <c r="G1034">
        <v>0</v>
      </c>
      <c r="H1034">
        <v>2622470</v>
      </c>
    </row>
    <row r="1035" spans="1:8" x14ac:dyDescent="0.25">
      <c r="A1035" t="str">
        <f>COUNTIF($E$2:E1035,E1035)&amp;E1035</f>
        <v>57Öğrenci Dekanlığı</v>
      </c>
      <c r="B1035" t="s">
        <v>2794</v>
      </c>
      <c r="C1035" t="s">
        <v>1178</v>
      </c>
      <c r="D1035" t="s">
        <v>1992</v>
      </c>
      <c r="E1035" t="s">
        <v>117</v>
      </c>
      <c r="F1035">
        <v>0</v>
      </c>
      <c r="G1035">
        <v>0</v>
      </c>
      <c r="H1035">
        <v>2622660</v>
      </c>
    </row>
    <row r="1036" spans="1:8" x14ac:dyDescent="0.25">
      <c r="A1036" t="str">
        <f>COUNTIF($E$2:E1036,E1036)&amp;E1036</f>
        <v>58Öğrenci Dekanlığı</v>
      </c>
      <c r="B1036" t="s">
        <v>2795</v>
      </c>
      <c r="C1036" t="s">
        <v>1179</v>
      </c>
      <c r="D1036" t="s">
        <v>1992</v>
      </c>
      <c r="E1036" t="s">
        <v>117</v>
      </c>
      <c r="F1036">
        <v>0</v>
      </c>
      <c r="G1036">
        <v>0</v>
      </c>
      <c r="H1036">
        <v>2623148</v>
      </c>
    </row>
    <row r="1037" spans="1:8" x14ac:dyDescent="0.25">
      <c r="A1037" t="str">
        <f>COUNTIF($E$2:E1037,E1037)&amp;E1037</f>
        <v>59Öğrenci Dekanlığı</v>
      </c>
      <c r="B1037" t="s">
        <v>2508</v>
      </c>
      <c r="C1037" t="s">
        <v>1180</v>
      </c>
      <c r="D1037" t="s">
        <v>1992</v>
      </c>
      <c r="E1037" t="s">
        <v>117</v>
      </c>
      <c r="F1037">
        <v>0</v>
      </c>
      <c r="G1037">
        <v>0</v>
      </c>
      <c r="H1037">
        <v>2623296</v>
      </c>
    </row>
    <row r="1038" spans="1:8" x14ac:dyDescent="0.25">
      <c r="A1038" t="str">
        <f>COUNTIF($E$2:E1038,E1038)&amp;E1038</f>
        <v>60Öğrenci Dekanlığı</v>
      </c>
      <c r="B1038" t="s">
        <v>2796</v>
      </c>
      <c r="C1038" t="s">
        <v>1181</v>
      </c>
      <c r="D1038" t="s">
        <v>1992</v>
      </c>
      <c r="E1038" t="s">
        <v>117</v>
      </c>
      <c r="F1038">
        <v>0</v>
      </c>
      <c r="G1038">
        <v>0</v>
      </c>
      <c r="H1038">
        <v>2623338</v>
      </c>
    </row>
    <row r="1039" spans="1:8" x14ac:dyDescent="0.25">
      <c r="A1039" t="str">
        <f>COUNTIF($E$2:E1039,E1039)&amp;E1039</f>
        <v>5PAL - Petrol Araştırma Merkezi</v>
      </c>
      <c r="B1039" t="s">
        <v>2130</v>
      </c>
      <c r="C1039" t="s">
        <v>1182</v>
      </c>
      <c r="D1039" t="s">
        <v>1991</v>
      </c>
      <c r="E1039" t="s">
        <v>43</v>
      </c>
      <c r="F1039">
        <v>0</v>
      </c>
      <c r="G1039">
        <v>0</v>
      </c>
      <c r="H1039">
        <v>2623353</v>
      </c>
    </row>
    <row r="1040" spans="1:8" x14ac:dyDescent="0.25">
      <c r="A1040" t="str">
        <f>COUNTIF($E$2:E1040,E1040)&amp;E1040</f>
        <v>24Tanıtım Ofisi (Rektörlüğe Bağlı Birim)</v>
      </c>
      <c r="B1040" t="s">
        <v>2797</v>
      </c>
      <c r="C1040" t="s">
        <v>1183</v>
      </c>
      <c r="D1040" t="s">
        <v>1992</v>
      </c>
      <c r="E1040" t="s">
        <v>122</v>
      </c>
      <c r="F1040">
        <v>0</v>
      </c>
      <c r="G1040">
        <v>0</v>
      </c>
      <c r="H1040">
        <v>2623445</v>
      </c>
    </row>
    <row r="1041" spans="1:8" x14ac:dyDescent="0.25">
      <c r="A1041" t="str">
        <f>COUNTIF($E$2:E1041,E1041)&amp;E1041</f>
        <v>25Tanıtım Ofisi (Rektörlüğe Bağlı Birim)</v>
      </c>
      <c r="B1041" t="s">
        <v>2798</v>
      </c>
      <c r="C1041" t="s">
        <v>1184</v>
      </c>
      <c r="D1041" t="s">
        <v>1992</v>
      </c>
      <c r="E1041" t="s">
        <v>122</v>
      </c>
      <c r="F1041">
        <v>0</v>
      </c>
      <c r="G1041">
        <v>0</v>
      </c>
      <c r="H1041">
        <v>2623478</v>
      </c>
    </row>
    <row r="1042" spans="1:8" x14ac:dyDescent="0.25">
      <c r="A1042" t="str">
        <f>COUNTIF($E$2:E1042,E1042)&amp;E1042</f>
        <v>6PAL - Petrol Araştırma Merkezi</v>
      </c>
      <c r="B1042" t="s">
        <v>2799</v>
      </c>
      <c r="C1042" t="s">
        <v>1185</v>
      </c>
      <c r="D1042" t="s">
        <v>1991</v>
      </c>
      <c r="E1042" t="s">
        <v>43</v>
      </c>
      <c r="F1042">
        <v>0</v>
      </c>
      <c r="G1042">
        <v>0</v>
      </c>
      <c r="H1042">
        <v>2623726</v>
      </c>
    </row>
    <row r="1043" spans="1:8" x14ac:dyDescent="0.25">
      <c r="A1043" t="str">
        <f>COUNTIF($E$2:E1043,E1043)&amp;E1043</f>
        <v>7PAL - Petrol Araştırma Merkezi</v>
      </c>
      <c r="B1043" t="s">
        <v>2800</v>
      </c>
      <c r="C1043" t="s">
        <v>1186</v>
      </c>
      <c r="D1043" t="s">
        <v>1991</v>
      </c>
      <c r="E1043" t="s">
        <v>43</v>
      </c>
      <c r="F1043">
        <v>0</v>
      </c>
      <c r="G1043">
        <v>0</v>
      </c>
      <c r="H1043">
        <v>2623775</v>
      </c>
    </row>
    <row r="1044" spans="1:8" x14ac:dyDescent="0.25">
      <c r="A1044" t="str">
        <f>COUNTIF($E$2:E1044,E1044)&amp;E1044</f>
        <v>8PAL - Petrol Araştırma Merkezi</v>
      </c>
      <c r="B1044" t="s">
        <v>2801</v>
      </c>
      <c r="C1044" t="s">
        <v>1187</v>
      </c>
      <c r="D1044" t="s">
        <v>1991</v>
      </c>
      <c r="E1044" t="s">
        <v>43</v>
      </c>
      <c r="F1044">
        <v>0</v>
      </c>
      <c r="G1044">
        <v>0</v>
      </c>
      <c r="H1044">
        <v>2623866</v>
      </c>
    </row>
    <row r="1045" spans="1:8" x14ac:dyDescent="0.25">
      <c r="A1045" t="str">
        <f>COUNTIF($E$2:E1045,E1045)&amp;E1045</f>
        <v>14ROMER - Robotik ve Yapay Zeka Teknolojileri Uygulama ve Araştırma Merkezi</v>
      </c>
      <c r="B1045" t="s">
        <v>2405</v>
      </c>
      <c r="C1045" t="s">
        <v>1188</v>
      </c>
      <c r="D1045" t="s">
        <v>1991</v>
      </c>
      <c r="E1045" t="s">
        <v>44</v>
      </c>
      <c r="F1045">
        <v>0</v>
      </c>
      <c r="G1045">
        <v>0</v>
      </c>
      <c r="H1045">
        <v>2624062</v>
      </c>
    </row>
    <row r="1046" spans="1:8" x14ac:dyDescent="0.25">
      <c r="A1046" t="str">
        <f>COUNTIF($E$2:E1046,E1046)&amp;E1046</f>
        <v>15ROMER - Robotik ve Yapay Zeka Teknolojileri Uygulama ve Araştırma Merkezi</v>
      </c>
      <c r="B1046" t="s">
        <v>2802</v>
      </c>
      <c r="C1046" t="s">
        <v>1189</v>
      </c>
      <c r="D1046" t="s">
        <v>1991</v>
      </c>
      <c r="E1046" t="s">
        <v>44</v>
      </c>
      <c r="F1046">
        <v>0</v>
      </c>
      <c r="G1046">
        <v>0</v>
      </c>
      <c r="H1046">
        <v>2624286</v>
      </c>
    </row>
    <row r="1047" spans="1:8" x14ac:dyDescent="0.25">
      <c r="A1047" t="str">
        <f>COUNTIF($E$2:E1047,E1047)&amp;E1047</f>
        <v>16ROMER - Robotik ve Yapay Zeka Teknolojileri Uygulama ve Araştırma Merkezi</v>
      </c>
      <c r="B1047" t="s">
        <v>2590</v>
      </c>
      <c r="C1047" t="s">
        <v>1190</v>
      </c>
      <c r="D1047" t="s">
        <v>1991</v>
      </c>
      <c r="E1047" t="s">
        <v>44</v>
      </c>
      <c r="F1047">
        <v>0</v>
      </c>
      <c r="G1047">
        <v>0</v>
      </c>
      <c r="H1047">
        <v>2624427</v>
      </c>
    </row>
    <row r="1048" spans="1:8" x14ac:dyDescent="0.25">
      <c r="A1048" t="str">
        <f>COUNTIF($E$2:E1048,E1048)&amp;E1048</f>
        <v>55Sağlık Kültür ve Spor Daire Başkanlığı</v>
      </c>
      <c r="B1048" t="s">
        <v>2803</v>
      </c>
      <c r="C1048" t="s">
        <v>1191</v>
      </c>
      <c r="D1048" t="s">
        <v>1992</v>
      </c>
      <c r="E1048" t="s">
        <v>45</v>
      </c>
      <c r="F1048">
        <v>0</v>
      </c>
      <c r="G1048">
        <v>0</v>
      </c>
      <c r="H1048">
        <v>2624518</v>
      </c>
    </row>
    <row r="1049" spans="1:8" x14ac:dyDescent="0.25">
      <c r="A1049" t="str">
        <f>COUNTIF($E$2:E1049,E1049)&amp;E1049</f>
        <v>17ROMER - Robotik ve Yapay Zeka Teknolojileri Uygulama ve Araştırma Merkezi</v>
      </c>
      <c r="B1049" t="s">
        <v>2804</v>
      </c>
      <c r="C1049" t="s">
        <v>1192</v>
      </c>
      <c r="D1049" t="s">
        <v>1991</v>
      </c>
      <c r="E1049" t="s">
        <v>44</v>
      </c>
      <c r="F1049">
        <v>0</v>
      </c>
      <c r="G1049">
        <v>0</v>
      </c>
      <c r="H1049">
        <v>2624583</v>
      </c>
    </row>
    <row r="1050" spans="1:8" x14ac:dyDescent="0.25">
      <c r="A1050" t="str">
        <f>COUNTIF($E$2:E1050,E1050)&amp;E1050</f>
        <v>56Sağlık Kültür ve Spor Daire Başkanlığı</v>
      </c>
      <c r="B1050" t="s">
        <v>2805</v>
      </c>
      <c r="C1050" t="s">
        <v>1193</v>
      </c>
      <c r="D1050" t="s">
        <v>1992</v>
      </c>
      <c r="E1050" t="s">
        <v>45</v>
      </c>
      <c r="F1050">
        <v>0</v>
      </c>
      <c r="G1050">
        <v>0</v>
      </c>
      <c r="H1050">
        <v>2624674</v>
      </c>
    </row>
    <row r="1051" spans="1:8" x14ac:dyDescent="0.25">
      <c r="A1051" t="str">
        <f>COUNTIF($E$2:E1051,E1051)&amp;E1051</f>
        <v>18ROMER - Robotik ve Yapay Zeka Teknolojileri Uygulama ve Araştırma Merkezi</v>
      </c>
      <c r="B1051" t="s">
        <v>2806</v>
      </c>
      <c r="C1051" t="s">
        <v>1194</v>
      </c>
      <c r="D1051" t="s">
        <v>1991</v>
      </c>
      <c r="E1051" t="s">
        <v>44</v>
      </c>
      <c r="F1051">
        <v>0</v>
      </c>
      <c r="G1051">
        <v>0</v>
      </c>
      <c r="H1051">
        <v>2625044</v>
      </c>
    </row>
    <row r="1052" spans="1:8" x14ac:dyDescent="0.25">
      <c r="A1052" t="str">
        <f>COUNTIF($E$2:E1052,E1052)&amp;E1052</f>
        <v>19ROMER - Robotik ve Yapay Zeka Teknolojileri Uygulama ve Araştırma Merkezi</v>
      </c>
      <c r="B1052" t="s">
        <v>2247</v>
      </c>
      <c r="C1052" t="s">
        <v>1195</v>
      </c>
      <c r="D1052" t="s">
        <v>1991</v>
      </c>
      <c r="E1052" t="s">
        <v>44</v>
      </c>
      <c r="F1052">
        <v>0</v>
      </c>
      <c r="G1052">
        <v>0</v>
      </c>
      <c r="H1052">
        <v>2625341</v>
      </c>
    </row>
    <row r="1053" spans="1:8" x14ac:dyDescent="0.25">
      <c r="A1053" t="str">
        <f>COUNTIF($E$2:E1053,E1053)&amp;E1053</f>
        <v>57Sağlık Kültür ve Spor Daire Başkanlığı</v>
      </c>
      <c r="B1053" t="s">
        <v>2807</v>
      </c>
      <c r="C1053" t="s">
        <v>1196</v>
      </c>
      <c r="D1053" t="s">
        <v>1992</v>
      </c>
      <c r="E1053" t="s">
        <v>45</v>
      </c>
      <c r="F1053">
        <v>0</v>
      </c>
      <c r="G1053">
        <v>0</v>
      </c>
      <c r="H1053">
        <v>2625416</v>
      </c>
    </row>
    <row r="1054" spans="1:8" x14ac:dyDescent="0.25">
      <c r="A1054" t="str">
        <f>COUNTIF($E$2:E1054,E1054)&amp;E1054</f>
        <v>26Tanıtım Ofisi (Rektörlüğe Bağlı Birim)</v>
      </c>
      <c r="B1054" t="s">
        <v>2808</v>
      </c>
      <c r="C1054" t="s">
        <v>1197</v>
      </c>
      <c r="D1054" t="s">
        <v>1992</v>
      </c>
      <c r="E1054" t="s">
        <v>122</v>
      </c>
      <c r="F1054">
        <v>0</v>
      </c>
      <c r="G1054">
        <v>0</v>
      </c>
      <c r="H1054">
        <v>2625671</v>
      </c>
    </row>
    <row r="1055" spans="1:8" x14ac:dyDescent="0.25">
      <c r="A1055" t="str">
        <f>COUNTIF($E$2:E1055,E1055)&amp;E1055</f>
        <v>5Rüzgar Enerjisi Teknolojileri Uygulama ve Araştırma Mrk.(RÜZGEM)</v>
      </c>
      <c r="B1055" t="s">
        <v>2809</v>
      </c>
      <c r="C1055" t="s">
        <v>1198</v>
      </c>
      <c r="D1055" t="s">
        <v>1991</v>
      </c>
      <c r="E1055" t="s">
        <v>123</v>
      </c>
      <c r="F1055">
        <v>0</v>
      </c>
      <c r="G1055">
        <v>0</v>
      </c>
      <c r="H1055">
        <v>2625713</v>
      </c>
    </row>
    <row r="1056" spans="1:8" x14ac:dyDescent="0.25">
      <c r="A1056" t="str">
        <f>COUNTIF($E$2:E1056,E1056)&amp;E1056</f>
        <v>6Rüzgar Enerjisi Teknolojileri Uygulama ve Araştırma Mrk.(RÜZGEM)</v>
      </c>
      <c r="B1056" t="s">
        <v>2384</v>
      </c>
      <c r="C1056" t="s">
        <v>1199</v>
      </c>
      <c r="D1056" t="s">
        <v>1991</v>
      </c>
      <c r="E1056" t="s">
        <v>123</v>
      </c>
      <c r="F1056">
        <v>0</v>
      </c>
      <c r="G1056">
        <v>0</v>
      </c>
      <c r="H1056">
        <v>2625739</v>
      </c>
    </row>
    <row r="1057" spans="1:8" x14ac:dyDescent="0.25">
      <c r="A1057" t="str">
        <f>COUNTIF($E$2:E1057,E1057)&amp;E1057</f>
        <v>15SEM - Sürekli Eğitim Merkezi</v>
      </c>
      <c r="B1057" t="s">
        <v>2343</v>
      </c>
      <c r="C1057" t="s">
        <v>1200</v>
      </c>
      <c r="D1057" t="s">
        <v>1992</v>
      </c>
      <c r="E1057" t="s">
        <v>46</v>
      </c>
      <c r="F1057">
        <v>0</v>
      </c>
      <c r="G1057">
        <v>0</v>
      </c>
      <c r="H1057">
        <v>2625747</v>
      </c>
    </row>
    <row r="1058" spans="1:8" x14ac:dyDescent="0.25">
      <c r="A1058" t="str">
        <f>COUNTIF($E$2:E1058,E1058)&amp;E1058</f>
        <v>5Sosyal Bilimler Enstitüsü Müdürlüğü</v>
      </c>
      <c r="B1058" t="s">
        <v>2440</v>
      </c>
      <c r="C1058" t="s">
        <v>1201</v>
      </c>
      <c r="D1058" t="s">
        <v>1991</v>
      </c>
      <c r="E1058" t="s">
        <v>116</v>
      </c>
      <c r="F1058">
        <v>0</v>
      </c>
      <c r="G1058">
        <v>0</v>
      </c>
      <c r="H1058">
        <v>2625804</v>
      </c>
    </row>
    <row r="1059" spans="1:8" x14ac:dyDescent="0.25">
      <c r="A1059" t="str">
        <f>COUNTIF($E$2:E1059,E1059)&amp;E1059</f>
        <v>6Sosyal Bilimler Enstitüsü Müdürlüğü</v>
      </c>
      <c r="B1059" t="s">
        <v>2301</v>
      </c>
      <c r="C1059" t="s">
        <v>1202</v>
      </c>
      <c r="D1059" t="s">
        <v>1991</v>
      </c>
      <c r="E1059" t="s">
        <v>116</v>
      </c>
      <c r="F1059">
        <v>0</v>
      </c>
      <c r="G1059">
        <v>0</v>
      </c>
      <c r="H1059">
        <v>2625853</v>
      </c>
    </row>
    <row r="1060" spans="1:8" x14ac:dyDescent="0.25">
      <c r="A1060" t="str">
        <f>COUNTIF($E$2:E1060,E1060)&amp;E1060</f>
        <v>7Sosyal Bilimler Enstitüsü Müdürlüğü</v>
      </c>
      <c r="B1060" t="s">
        <v>2631</v>
      </c>
      <c r="C1060" t="s">
        <v>1203</v>
      </c>
      <c r="D1060" t="s">
        <v>1991</v>
      </c>
      <c r="E1060" t="s">
        <v>116</v>
      </c>
      <c r="F1060">
        <v>0</v>
      </c>
      <c r="G1060">
        <v>0</v>
      </c>
      <c r="H1060">
        <v>2625986</v>
      </c>
    </row>
    <row r="1061" spans="1:8" x14ac:dyDescent="0.25">
      <c r="A1061" t="str">
        <f>COUNTIF($E$2:E1061,E1061)&amp;E1061</f>
        <v>8Sosyal Bilimler Enstitüsü Müdürlüğü</v>
      </c>
      <c r="B1061" t="s">
        <v>2390</v>
      </c>
      <c r="C1061" t="s">
        <v>1204</v>
      </c>
      <c r="D1061" t="s">
        <v>1991</v>
      </c>
      <c r="E1061" t="s">
        <v>116</v>
      </c>
      <c r="F1061">
        <v>0</v>
      </c>
      <c r="G1061">
        <v>0</v>
      </c>
      <c r="H1061">
        <v>2626000</v>
      </c>
    </row>
    <row r="1062" spans="1:8" x14ac:dyDescent="0.25">
      <c r="A1062" t="str">
        <f>COUNTIF($E$2:E1062,E1062)&amp;E1062</f>
        <v>16SEM - Sürekli Eğitim Merkezi</v>
      </c>
      <c r="B1062" t="s">
        <v>2060</v>
      </c>
      <c r="C1062" t="s">
        <v>1205</v>
      </c>
      <c r="D1062" t="s">
        <v>1992</v>
      </c>
      <c r="E1062" t="s">
        <v>46</v>
      </c>
      <c r="F1062">
        <v>0</v>
      </c>
      <c r="G1062">
        <v>0</v>
      </c>
      <c r="H1062">
        <v>2626026</v>
      </c>
    </row>
    <row r="1063" spans="1:8" x14ac:dyDescent="0.25">
      <c r="A1063" t="str">
        <f>COUNTIF($E$2:E1063,E1063)&amp;E1063</f>
        <v>30Bilim İletişim Grubu(Ofisi) (Rektörlüğe Bağlı Birim)</v>
      </c>
      <c r="B1063" t="s">
        <v>2810</v>
      </c>
      <c r="C1063" t="s">
        <v>1206</v>
      </c>
      <c r="D1063" t="s">
        <v>1992</v>
      </c>
      <c r="E1063" t="s">
        <v>115</v>
      </c>
      <c r="F1063">
        <v>0</v>
      </c>
      <c r="G1063">
        <v>0</v>
      </c>
      <c r="H1063">
        <v>2626034</v>
      </c>
    </row>
    <row r="1064" spans="1:8" x14ac:dyDescent="0.25">
      <c r="A1064" t="str">
        <f>COUNTIF($E$2:E1064,E1064)&amp;E1064</f>
        <v>9Sosyal Bilimler Enstitüsü Müdürlüğü</v>
      </c>
      <c r="B1064" t="s">
        <v>2122</v>
      </c>
      <c r="C1064" t="s">
        <v>1207</v>
      </c>
      <c r="D1064" t="s">
        <v>1991</v>
      </c>
      <c r="E1064" t="s">
        <v>116</v>
      </c>
      <c r="F1064">
        <v>0</v>
      </c>
      <c r="G1064">
        <v>0</v>
      </c>
      <c r="H1064">
        <v>2626067</v>
      </c>
    </row>
    <row r="1065" spans="1:8" x14ac:dyDescent="0.25">
      <c r="A1065" t="str">
        <f>COUNTIF($E$2:E1065,E1065)&amp;E1065</f>
        <v>31Bilim İletişim Grubu(Ofisi) (Rektörlüğe Bağlı Birim)</v>
      </c>
      <c r="B1065" t="s">
        <v>2811</v>
      </c>
      <c r="C1065" t="s">
        <v>1208</v>
      </c>
      <c r="D1065" t="s">
        <v>1992</v>
      </c>
      <c r="E1065" t="s">
        <v>115</v>
      </c>
      <c r="F1065">
        <v>0</v>
      </c>
      <c r="G1065">
        <v>0</v>
      </c>
      <c r="H1065">
        <v>2626117</v>
      </c>
    </row>
    <row r="1066" spans="1:8" x14ac:dyDescent="0.25">
      <c r="A1066" t="str">
        <f>COUNTIF($E$2:E1066,E1066)&amp;E1066</f>
        <v>10Sosyal Bilimler Enstitüsü Müdürlüğü</v>
      </c>
      <c r="B1066" t="s">
        <v>2812</v>
      </c>
      <c r="C1066" t="s">
        <v>1209</v>
      </c>
      <c r="D1066" t="s">
        <v>1991</v>
      </c>
      <c r="E1066" t="s">
        <v>116</v>
      </c>
      <c r="F1066">
        <v>0</v>
      </c>
      <c r="G1066">
        <v>0</v>
      </c>
      <c r="H1066">
        <v>2626158</v>
      </c>
    </row>
    <row r="1067" spans="1:8" x14ac:dyDescent="0.25">
      <c r="A1067" t="str">
        <f>COUNTIF($E$2:E1067,E1067)&amp;E1067</f>
        <v>32Bilim İletişim Grubu(Ofisi) (Rektörlüğe Bağlı Birim)</v>
      </c>
      <c r="B1067" t="s">
        <v>2813</v>
      </c>
      <c r="C1067" t="s">
        <v>1210</v>
      </c>
      <c r="D1067" t="s">
        <v>1992</v>
      </c>
      <c r="E1067" t="s">
        <v>115</v>
      </c>
      <c r="F1067">
        <v>0</v>
      </c>
      <c r="G1067">
        <v>0</v>
      </c>
      <c r="H1067">
        <v>2626174</v>
      </c>
    </row>
    <row r="1068" spans="1:8" x14ac:dyDescent="0.25">
      <c r="A1068" t="str">
        <f>COUNTIF($E$2:E1068,E1068)&amp;E1068</f>
        <v>11Sosyal Bilimler Enstitüsü Müdürlüğü</v>
      </c>
      <c r="B1068" t="s">
        <v>2814</v>
      </c>
      <c r="C1068" t="s">
        <v>1211</v>
      </c>
      <c r="D1068" t="s">
        <v>1991</v>
      </c>
      <c r="E1068" t="s">
        <v>116</v>
      </c>
      <c r="F1068">
        <v>0</v>
      </c>
      <c r="G1068">
        <v>0</v>
      </c>
      <c r="H1068">
        <v>2626232</v>
      </c>
    </row>
    <row r="1069" spans="1:8" x14ac:dyDescent="0.25">
      <c r="A1069" t="str">
        <f>COUNTIF($E$2:E1069,E1069)&amp;E1069</f>
        <v>12Sosyal Bilimler Enstitüsü Müdürlüğü</v>
      </c>
      <c r="B1069" t="s">
        <v>2815</v>
      </c>
      <c r="C1069" t="s">
        <v>1212</v>
      </c>
      <c r="D1069" t="s">
        <v>1991</v>
      </c>
      <c r="E1069" t="s">
        <v>116</v>
      </c>
      <c r="F1069">
        <v>0</v>
      </c>
      <c r="G1069">
        <v>0</v>
      </c>
      <c r="H1069">
        <v>2626257</v>
      </c>
    </row>
    <row r="1070" spans="1:8" x14ac:dyDescent="0.25">
      <c r="A1070" t="str">
        <f>COUNTIF($E$2:E1070,E1070)&amp;E1070</f>
        <v>5Sürdürülebilir Kampüs/İklim Merkezi</v>
      </c>
      <c r="B1070" t="s">
        <v>2816</v>
      </c>
      <c r="C1070" t="s">
        <v>1213</v>
      </c>
      <c r="D1070" t="s">
        <v>1991</v>
      </c>
      <c r="E1070" t="s">
        <v>48</v>
      </c>
      <c r="F1070">
        <v>0</v>
      </c>
      <c r="G1070">
        <v>0</v>
      </c>
      <c r="H1070">
        <v>2626315</v>
      </c>
    </row>
    <row r="1071" spans="1:8" x14ac:dyDescent="0.25">
      <c r="A1071" t="str">
        <f>COUNTIF($E$2:E1071,E1071)&amp;E1071</f>
        <v>33Bilim İletişim Grubu(Ofisi) (Rektörlüğe Bağlı Birim)</v>
      </c>
      <c r="B1071" t="s">
        <v>2817</v>
      </c>
      <c r="C1071" t="s">
        <v>1214</v>
      </c>
      <c r="D1071" t="s">
        <v>1992</v>
      </c>
      <c r="E1071" t="s">
        <v>115</v>
      </c>
      <c r="F1071">
        <v>0</v>
      </c>
      <c r="G1071">
        <v>0</v>
      </c>
      <c r="H1071">
        <v>2626349</v>
      </c>
    </row>
    <row r="1072" spans="1:8" x14ac:dyDescent="0.25">
      <c r="A1072" t="str">
        <f>COUNTIF($E$2:E1072,E1072)&amp;E1072</f>
        <v>6Sürdürülebilir Kampüs/İklim Merkezi</v>
      </c>
      <c r="B1072" t="s">
        <v>2818</v>
      </c>
      <c r="C1072" t="s">
        <v>1215</v>
      </c>
      <c r="D1072" t="s">
        <v>1991</v>
      </c>
      <c r="E1072" t="s">
        <v>48</v>
      </c>
      <c r="F1072">
        <v>0</v>
      </c>
      <c r="G1072">
        <v>0</v>
      </c>
      <c r="H1072">
        <v>2626430</v>
      </c>
    </row>
    <row r="1073" spans="1:8" x14ac:dyDescent="0.25">
      <c r="A1073" t="str">
        <f>COUNTIF($E$2:E1073,E1073)&amp;E1073</f>
        <v>34Bilim İletişim Grubu(Ofisi) (Rektörlüğe Bağlı Birim)</v>
      </c>
      <c r="B1073" t="s">
        <v>2154</v>
      </c>
      <c r="C1073" t="s">
        <v>1216</v>
      </c>
      <c r="D1073" t="s">
        <v>1992</v>
      </c>
      <c r="E1073" t="s">
        <v>115</v>
      </c>
      <c r="F1073">
        <v>0</v>
      </c>
      <c r="G1073">
        <v>0</v>
      </c>
      <c r="H1073">
        <v>2626513</v>
      </c>
    </row>
    <row r="1074" spans="1:8" x14ac:dyDescent="0.25">
      <c r="A1074" t="str">
        <f>COUNTIF($E$2:E1074,E1074)&amp;E1074</f>
        <v>7Sürdürülebilir Kampüs/İklim Merkezi</v>
      </c>
      <c r="B1074" t="s">
        <v>2819</v>
      </c>
      <c r="C1074" t="s">
        <v>1217</v>
      </c>
      <c r="D1074" t="s">
        <v>1991</v>
      </c>
      <c r="E1074" t="s">
        <v>48</v>
      </c>
      <c r="F1074">
        <v>0</v>
      </c>
      <c r="G1074">
        <v>0</v>
      </c>
      <c r="H1074">
        <v>2626547</v>
      </c>
    </row>
    <row r="1075" spans="1:8" x14ac:dyDescent="0.25">
      <c r="A1075" t="str">
        <f>COUNTIF($E$2:E1075,E1075)&amp;E1075</f>
        <v>35Bilim İletişim Grubu(Ofisi) (Rektörlüğe Bağlı Birim)</v>
      </c>
      <c r="B1075" t="s">
        <v>2820</v>
      </c>
      <c r="C1075" t="s">
        <v>1218</v>
      </c>
      <c r="D1075" t="s">
        <v>1992</v>
      </c>
      <c r="E1075" t="s">
        <v>115</v>
      </c>
      <c r="F1075">
        <v>0</v>
      </c>
      <c r="G1075">
        <v>0</v>
      </c>
      <c r="H1075">
        <v>2626596</v>
      </c>
    </row>
    <row r="1076" spans="1:8" x14ac:dyDescent="0.25">
      <c r="A1076" t="str">
        <f>COUNTIF($E$2:E1076,E1076)&amp;E1076</f>
        <v>36Bilim İletişim Grubu(Ofisi) (Rektörlüğe Bağlı Birim)</v>
      </c>
      <c r="B1076" t="s">
        <v>2821</v>
      </c>
      <c r="C1076" t="s">
        <v>1219</v>
      </c>
      <c r="D1076" t="s">
        <v>1992</v>
      </c>
      <c r="E1076" t="s">
        <v>115</v>
      </c>
      <c r="F1076">
        <v>0</v>
      </c>
      <c r="G1076">
        <v>0</v>
      </c>
      <c r="H1076">
        <v>2626612</v>
      </c>
    </row>
    <row r="1077" spans="1:8" x14ac:dyDescent="0.25">
      <c r="A1077" t="str">
        <f>COUNTIF($E$2:E1077,E1077)&amp;E1077</f>
        <v>8Sürdürülebilir Kampüs/İklim Merkezi</v>
      </c>
      <c r="B1077" t="s">
        <v>2822</v>
      </c>
      <c r="C1077" t="s">
        <v>1220</v>
      </c>
      <c r="D1077" t="s">
        <v>1991</v>
      </c>
      <c r="E1077" t="s">
        <v>48</v>
      </c>
      <c r="F1077">
        <v>0</v>
      </c>
      <c r="G1077">
        <v>0</v>
      </c>
      <c r="H1077">
        <v>2626687</v>
      </c>
    </row>
    <row r="1078" spans="1:8" x14ac:dyDescent="0.25">
      <c r="A1078" t="str">
        <f>COUNTIF($E$2:E1078,E1078)&amp;E1078</f>
        <v>9Sürdürülebilir Kampüs/İklim Merkezi</v>
      </c>
      <c r="B1078" t="s">
        <v>2493</v>
      </c>
      <c r="C1078" t="s">
        <v>1221</v>
      </c>
      <c r="D1078" t="s">
        <v>1991</v>
      </c>
      <c r="E1078" t="s">
        <v>48</v>
      </c>
      <c r="F1078">
        <v>0</v>
      </c>
      <c r="G1078">
        <v>0</v>
      </c>
      <c r="H1078">
        <v>2626968</v>
      </c>
    </row>
    <row r="1079" spans="1:8" x14ac:dyDescent="0.25">
      <c r="A1079" t="str">
        <f>COUNTIF($E$2:E1079,E1079)&amp;E1079</f>
        <v>10Sürdürülebilir Kampüs/İklim Merkezi</v>
      </c>
      <c r="B1079" t="s">
        <v>2823</v>
      </c>
      <c r="C1079" t="s">
        <v>1222</v>
      </c>
      <c r="D1079" t="s">
        <v>1991</v>
      </c>
      <c r="E1079" t="s">
        <v>48</v>
      </c>
      <c r="F1079">
        <v>0</v>
      </c>
      <c r="G1079">
        <v>0</v>
      </c>
      <c r="H1079">
        <v>2627073</v>
      </c>
    </row>
    <row r="1080" spans="1:8" x14ac:dyDescent="0.25">
      <c r="A1080" t="str">
        <f>COUNTIF($E$2:E1080,E1080)&amp;E1080</f>
        <v>6TAÇDAM - Tarihsel Çevre Değerlerini Araş. ve Uyg. Mrk.</v>
      </c>
      <c r="B1080" t="s">
        <v>2326</v>
      </c>
      <c r="C1080" t="s">
        <v>1223</v>
      </c>
      <c r="D1080" t="s">
        <v>1991</v>
      </c>
      <c r="E1080" t="s">
        <v>49</v>
      </c>
      <c r="F1080">
        <v>0</v>
      </c>
      <c r="G1080">
        <v>0</v>
      </c>
      <c r="H1080">
        <v>2627149</v>
      </c>
    </row>
    <row r="1081" spans="1:8" x14ac:dyDescent="0.25">
      <c r="A1081" t="str">
        <f>COUNTIF($E$2:E1081,E1081)&amp;E1081</f>
        <v>83Mühendislik Fakültesi</v>
      </c>
      <c r="B1081" t="s">
        <v>2060</v>
      </c>
      <c r="C1081" t="s">
        <v>1224</v>
      </c>
      <c r="D1081" t="s">
        <v>1991</v>
      </c>
      <c r="E1081" t="s">
        <v>40</v>
      </c>
      <c r="F1081">
        <v>0</v>
      </c>
      <c r="G1081">
        <v>0</v>
      </c>
      <c r="H1081">
        <v>2627214</v>
      </c>
    </row>
    <row r="1082" spans="1:8" x14ac:dyDescent="0.25">
      <c r="A1082" t="str">
        <f>COUNTIF($E$2:E1082,E1082)&amp;E1082</f>
        <v>58Sağlık Kültür ve Spor Daire Başkanlığı</v>
      </c>
      <c r="B1082" t="s">
        <v>2429</v>
      </c>
      <c r="C1082" t="s">
        <v>1225</v>
      </c>
      <c r="D1082" t="s">
        <v>1992</v>
      </c>
      <c r="E1082" t="s">
        <v>45</v>
      </c>
      <c r="F1082">
        <v>0</v>
      </c>
      <c r="G1082">
        <v>0</v>
      </c>
      <c r="H1082">
        <v>2627735</v>
      </c>
    </row>
    <row r="1083" spans="1:8" x14ac:dyDescent="0.25">
      <c r="A1083" t="str">
        <f>COUNTIF($E$2:E1083,E1083)&amp;E1083</f>
        <v>11OGAM - Görüntü Analizi Uygulama ve Araştırma Merkezi</v>
      </c>
      <c r="B1083" t="s">
        <v>2148</v>
      </c>
      <c r="C1083" t="s">
        <v>1226</v>
      </c>
      <c r="D1083" t="s">
        <v>1991</v>
      </c>
      <c r="E1083" t="s">
        <v>42</v>
      </c>
      <c r="F1083">
        <v>0</v>
      </c>
      <c r="G1083">
        <v>0</v>
      </c>
      <c r="H1083">
        <v>2627776</v>
      </c>
    </row>
    <row r="1084" spans="1:8" x14ac:dyDescent="0.25">
      <c r="A1084" t="str">
        <f>COUNTIF($E$2:E1084,E1084)&amp;E1084</f>
        <v>5Araştırmalar Koordinatörlüğü</v>
      </c>
      <c r="B1084" t="s">
        <v>2365</v>
      </c>
      <c r="C1084" t="s">
        <v>1227</v>
      </c>
      <c r="D1084" t="s">
        <v>1992</v>
      </c>
      <c r="E1084" t="s">
        <v>20</v>
      </c>
      <c r="F1084">
        <v>0</v>
      </c>
      <c r="G1084">
        <v>0</v>
      </c>
      <c r="H1084">
        <v>2627818</v>
      </c>
    </row>
    <row r="1085" spans="1:8" x14ac:dyDescent="0.25">
      <c r="A1085" t="str">
        <f>COUNTIF($E$2:E1085,E1085)&amp;E1085</f>
        <v>27Tanıtım Ofisi (Rektörlüğe Bağlı Birim)</v>
      </c>
      <c r="B1085" t="s">
        <v>2529</v>
      </c>
      <c r="C1085" t="s">
        <v>1228</v>
      </c>
      <c r="D1085" t="s">
        <v>1992</v>
      </c>
      <c r="E1085" t="s">
        <v>122</v>
      </c>
      <c r="F1085">
        <v>0</v>
      </c>
      <c r="G1085">
        <v>0</v>
      </c>
      <c r="H1085">
        <v>2627834</v>
      </c>
    </row>
    <row r="1086" spans="1:8" x14ac:dyDescent="0.25">
      <c r="A1086" t="str">
        <f>COUNTIF($E$2:E1086,E1086)&amp;E1086</f>
        <v>84Mühendislik Fakültesi</v>
      </c>
      <c r="B1086" t="s">
        <v>2824</v>
      </c>
      <c r="C1086" t="s">
        <v>1229</v>
      </c>
      <c r="D1086" t="s">
        <v>1991</v>
      </c>
      <c r="E1086" t="s">
        <v>40</v>
      </c>
      <c r="F1086">
        <v>0</v>
      </c>
      <c r="G1086">
        <v>0</v>
      </c>
      <c r="H1086">
        <v>2628162</v>
      </c>
    </row>
    <row r="1087" spans="1:8" x14ac:dyDescent="0.25">
      <c r="A1087" t="str">
        <f>COUNTIF($E$2:E1087,E1087)&amp;E1087</f>
        <v>85Mühendislik Fakültesi</v>
      </c>
      <c r="B1087" t="s">
        <v>2331</v>
      </c>
      <c r="C1087" t="s">
        <v>1230</v>
      </c>
      <c r="D1087" t="s">
        <v>1991</v>
      </c>
      <c r="E1087" t="s">
        <v>40</v>
      </c>
      <c r="F1087">
        <v>0</v>
      </c>
      <c r="G1087">
        <v>0</v>
      </c>
      <c r="H1087">
        <v>2628352</v>
      </c>
    </row>
    <row r="1088" spans="1:8" x14ac:dyDescent="0.25">
      <c r="A1088" t="str">
        <f>COUNTIF($E$2:E1088,E1088)&amp;E1088</f>
        <v>5TSK Modelleme ve Similasyon Araş.ve Uyg.Mer. (TSK MODSİMMER)</v>
      </c>
      <c r="B1088" t="s">
        <v>2825</v>
      </c>
      <c r="C1088" t="s">
        <v>1231</v>
      </c>
      <c r="D1088" t="s">
        <v>1991</v>
      </c>
      <c r="E1088" t="s">
        <v>52</v>
      </c>
      <c r="F1088">
        <v>0</v>
      </c>
      <c r="G1088">
        <v>0</v>
      </c>
      <c r="H1088">
        <v>2628428</v>
      </c>
    </row>
    <row r="1089" spans="1:8" x14ac:dyDescent="0.25">
      <c r="A1089" t="str">
        <f>COUNTIF($E$2:E1089,E1089)&amp;E1089</f>
        <v>4Dişli, Güç Aktarma Sistemleri ve Titreşim Uygulama ve Araştırma Merkezi (DİMER)</v>
      </c>
      <c r="B1089" t="s">
        <v>2826</v>
      </c>
      <c r="C1089" t="s">
        <v>1232</v>
      </c>
      <c r="D1089" t="s">
        <v>1991</v>
      </c>
      <c r="E1089" t="s">
        <v>25</v>
      </c>
      <c r="F1089">
        <v>0</v>
      </c>
      <c r="G1089">
        <v>0</v>
      </c>
      <c r="H1089">
        <v>2628444</v>
      </c>
    </row>
    <row r="1090" spans="1:8" x14ac:dyDescent="0.25">
      <c r="A1090" t="str">
        <f>COUNTIF($E$2:E1090,E1090)&amp;E1090</f>
        <v>20ROMER - Robotik ve Yapay Zeka Teknolojileri Uygulama ve Araştırma Merkezi</v>
      </c>
      <c r="B1090" t="s">
        <v>2060</v>
      </c>
      <c r="C1090" t="s">
        <v>1233</v>
      </c>
      <c r="D1090" t="s">
        <v>1991</v>
      </c>
      <c r="E1090" t="s">
        <v>44</v>
      </c>
      <c r="F1090">
        <v>0</v>
      </c>
      <c r="G1090">
        <v>0</v>
      </c>
      <c r="H1090">
        <v>2629020</v>
      </c>
    </row>
    <row r="1091" spans="1:8" x14ac:dyDescent="0.25">
      <c r="A1091" t="str">
        <f>COUNTIF($E$2:E1091,E1091)&amp;E1091</f>
        <v>21ROMER - Robotik ve Yapay Zeka Teknolojileri Uygulama ve Araştırma Merkezi</v>
      </c>
      <c r="B1091" t="s">
        <v>2827</v>
      </c>
      <c r="C1091" t="s">
        <v>1234</v>
      </c>
      <c r="D1091" t="s">
        <v>1991</v>
      </c>
      <c r="E1091" t="s">
        <v>44</v>
      </c>
      <c r="F1091">
        <v>0</v>
      </c>
      <c r="G1091">
        <v>0</v>
      </c>
      <c r="H1091">
        <v>2629038</v>
      </c>
    </row>
    <row r="1092" spans="1:8" x14ac:dyDescent="0.25">
      <c r="A1092" t="str">
        <f>COUNTIF($E$2:E1092,E1092)&amp;E1092</f>
        <v>2TASARIM FABRİKASI -Tasarım ve Önmodelleme Uygulama ve Araştırma Mrk.</v>
      </c>
      <c r="B1092" t="s">
        <v>2034</v>
      </c>
      <c r="C1092" t="s">
        <v>1235</v>
      </c>
      <c r="D1092" t="s">
        <v>1991</v>
      </c>
      <c r="E1092" t="s">
        <v>50</v>
      </c>
      <c r="F1092">
        <v>0</v>
      </c>
      <c r="G1092">
        <v>0</v>
      </c>
      <c r="H1092">
        <v>2629160</v>
      </c>
    </row>
    <row r="1093" spans="1:8" x14ac:dyDescent="0.25">
      <c r="A1093" t="str">
        <f>COUNTIF($E$2:E1093,E1093)&amp;E1093</f>
        <v xml:space="preserve">7İdari ve Mali İşler Daire Başkanlığı </v>
      </c>
      <c r="B1093" t="s">
        <v>2828</v>
      </c>
      <c r="C1093" t="s">
        <v>1236</v>
      </c>
      <c r="D1093" t="s">
        <v>1992</v>
      </c>
      <c r="E1093" t="s">
        <v>139</v>
      </c>
      <c r="F1093">
        <v>0</v>
      </c>
      <c r="G1093">
        <v>0</v>
      </c>
      <c r="H1093">
        <v>2629202</v>
      </c>
    </row>
    <row r="1094" spans="1:8" x14ac:dyDescent="0.25">
      <c r="A1094" t="str">
        <f>COUNTIF($E$2:E1094,E1094)&amp;E1094</f>
        <v xml:space="preserve">34Öğrenci İşleri Daire Başkanlığı </v>
      </c>
      <c r="B1094" t="s">
        <v>2829</v>
      </c>
      <c r="C1094" t="s">
        <v>1237</v>
      </c>
      <c r="D1094" t="s">
        <v>1992</v>
      </c>
      <c r="E1094" t="s">
        <v>133</v>
      </c>
      <c r="F1094">
        <v>0</v>
      </c>
      <c r="G1094">
        <v>0</v>
      </c>
      <c r="H1094">
        <v>2629459</v>
      </c>
    </row>
    <row r="1095" spans="1:8" x14ac:dyDescent="0.25">
      <c r="A1095" t="str">
        <f>COUNTIF($E$2:E1095,E1095)&amp;E1095</f>
        <v xml:space="preserve">35Öğrenci İşleri Daire Başkanlığı </v>
      </c>
      <c r="B1095" t="s">
        <v>2160</v>
      </c>
      <c r="C1095" t="s">
        <v>1238</v>
      </c>
      <c r="D1095" t="s">
        <v>1992</v>
      </c>
      <c r="E1095" t="s">
        <v>133</v>
      </c>
      <c r="F1095">
        <v>0</v>
      </c>
      <c r="G1095">
        <v>0</v>
      </c>
      <c r="H1095">
        <v>2629590</v>
      </c>
    </row>
    <row r="1096" spans="1:8" x14ac:dyDescent="0.25">
      <c r="A1096" t="str">
        <f>COUNTIF($E$2:E1096,E1096)&amp;E1096</f>
        <v>86Mühendislik Fakültesi</v>
      </c>
      <c r="B1096" t="s">
        <v>2830</v>
      </c>
      <c r="C1096" t="s">
        <v>1239</v>
      </c>
      <c r="D1096" t="s">
        <v>1991</v>
      </c>
      <c r="E1096" t="s">
        <v>40</v>
      </c>
      <c r="F1096">
        <v>0</v>
      </c>
      <c r="G1096">
        <v>0</v>
      </c>
      <c r="H1096">
        <v>2629749</v>
      </c>
    </row>
    <row r="1097" spans="1:8" x14ac:dyDescent="0.25">
      <c r="A1097" t="str">
        <f>COUNTIF($E$2:E1097,E1097)&amp;E1097</f>
        <v xml:space="preserve">36Öğrenci İşleri Daire Başkanlığı </v>
      </c>
      <c r="B1097" t="s">
        <v>2026</v>
      </c>
      <c r="C1097" t="s">
        <v>1240</v>
      </c>
      <c r="D1097" t="s">
        <v>1992</v>
      </c>
      <c r="E1097" t="s">
        <v>133</v>
      </c>
      <c r="F1097">
        <v>0</v>
      </c>
      <c r="G1097">
        <v>0</v>
      </c>
      <c r="H1097">
        <v>2629814</v>
      </c>
    </row>
    <row r="1098" spans="1:8" x14ac:dyDescent="0.25">
      <c r="A1098" t="str">
        <f>COUNTIF($E$2:E1098,E1098)&amp;E1098</f>
        <v xml:space="preserve">37Öğrenci İşleri Daire Başkanlığı </v>
      </c>
      <c r="B1098" t="s">
        <v>2395</v>
      </c>
      <c r="C1098" t="s">
        <v>1241</v>
      </c>
      <c r="D1098" t="s">
        <v>1992</v>
      </c>
      <c r="E1098" t="s">
        <v>133</v>
      </c>
      <c r="F1098">
        <v>0</v>
      </c>
      <c r="G1098">
        <v>0</v>
      </c>
      <c r="H1098">
        <v>2629871</v>
      </c>
    </row>
    <row r="1099" spans="1:8" x14ac:dyDescent="0.25">
      <c r="A1099" t="str">
        <f>COUNTIF($E$2:E1099,E1099)&amp;E1099</f>
        <v>87Mühendislik Fakültesi</v>
      </c>
      <c r="B1099" t="s">
        <v>2118</v>
      </c>
      <c r="C1099" t="s">
        <v>1242</v>
      </c>
      <c r="D1099" t="s">
        <v>1991</v>
      </c>
      <c r="E1099" t="s">
        <v>40</v>
      </c>
      <c r="F1099">
        <v>0</v>
      </c>
      <c r="G1099">
        <v>0</v>
      </c>
      <c r="H1099">
        <v>2629962</v>
      </c>
    </row>
    <row r="1100" spans="1:8" x14ac:dyDescent="0.25">
      <c r="A1100" t="str">
        <f>COUNTIF($E$2:E1100,E1100)&amp;E1100</f>
        <v xml:space="preserve">38Öğrenci İşleri Daire Başkanlığı </v>
      </c>
      <c r="B1100" t="s">
        <v>2831</v>
      </c>
      <c r="C1100" t="s">
        <v>1243</v>
      </c>
      <c r="D1100" t="s">
        <v>1992</v>
      </c>
      <c r="E1100" t="s">
        <v>133</v>
      </c>
      <c r="F1100">
        <v>0</v>
      </c>
      <c r="G1100">
        <v>0</v>
      </c>
      <c r="H1100">
        <v>2630010</v>
      </c>
    </row>
    <row r="1101" spans="1:8" x14ac:dyDescent="0.25">
      <c r="A1101" t="str">
        <f>COUNTIF($E$2:E1101,E1101)&amp;E1101</f>
        <v xml:space="preserve">39Öğrenci İşleri Daire Başkanlığı </v>
      </c>
      <c r="B1101" t="s">
        <v>2310</v>
      </c>
      <c r="C1101" t="s">
        <v>1244</v>
      </c>
      <c r="D1101" t="s">
        <v>1992</v>
      </c>
      <c r="E1101" t="s">
        <v>133</v>
      </c>
      <c r="F1101">
        <v>0</v>
      </c>
      <c r="G1101">
        <v>0</v>
      </c>
      <c r="H1101">
        <v>2630192</v>
      </c>
    </row>
    <row r="1102" spans="1:8" x14ac:dyDescent="0.25">
      <c r="A1102" t="str">
        <f>COUNTIF($E$2:E1102,E1102)&amp;E1102</f>
        <v xml:space="preserve">40Öğrenci İşleri Daire Başkanlığı </v>
      </c>
      <c r="B1102" t="s">
        <v>2832</v>
      </c>
      <c r="C1102" t="s">
        <v>1245</v>
      </c>
      <c r="D1102" t="s">
        <v>1992</v>
      </c>
      <c r="E1102" t="s">
        <v>133</v>
      </c>
      <c r="F1102">
        <v>0</v>
      </c>
      <c r="G1102">
        <v>0</v>
      </c>
      <c r="H1102">
        <v>2630382</v>
      </c>
    </row>
    <row r="1103" spans="1:8" x14ac:dyDescent="0.25">
      <c r="A1103" t="str">
        <f>COUNTIF($E$2:E1103,E1103)&amp;E1103</f>
        <v>11Toplum ve Bilim Araştırma ve Uygulama Merkezi (Rektörlüğe Bağlı Birim)</v>
      </c>
      <c r="B1103" t="s">
        <v>2833</v>
      </c>
      <c r="C1103" t="s">
        <v>1246</v>
      </c>
      <c r="D1103" t="s">
        <v>1991</v>
      </c>
      <c r="E1103" t="s">
        <v>136</v>
      </c>
      <c r="F1103">
        <v>0</v>
      </c>
      <c r="G1103">
        <v>0</v>
      </c>
      <c r="H1103">
        <v>2630515</v>
      </c>
    </row>
    <row r="1104" spans="1:8" x14ac:dyDescent="0.25">
      <c r="A1104" t="str">
        <f>COUNTIF($E$2:E1104,E1104)&amp;E1104</f>
        <v>14Uygulamalı Matematik Enstitüsü Müdürlüğü</v>
      </c>
      <c r="B1104" t="s">
        <v>2670</v>
      </c>
      <c r="C1104" t="s">
        <v>1247</v>
      </c>
      <c r="D1104" t="s">
        <v>1991</v>
      </c>
      <c r="E1104" t="s">
        <v>126</v>
      </c>
      <c r="F1104">
        <v>0</v>
      </c>
      <c r="G1104">
        <v>0</v>
      </c>
      <c r="H1104">
        <v>2630648</v>
      </c>
    </row>
    <row r="1105" spans="1:8" x14ac:dyDescent="0.25">
      <c r="A1105" t="str">
        <f>COUNTIF($E$2:E1105,E1105)&amp;E1105</f>
        <v>5Dişli, Güç Aktarma Sistemleri ve Titreşim Uygulama ve Araştırma Merkezi (DİMER)</v>
      </c>
      <c r="B1105" t="s">
        <v>2834</v>
      </c>
      <c r="C1105" t="s">
        <v>1248</v>
      </c>
      <c r="D1105" t="s">
        <v>1991</v>
      </c>
      <c r="E1105" t="s">
        <v>25</v>
      </c>
      <c r="F1105">
        <v>0</v>
      </c>
      <c r="G1105">
        <v>0</v>
      </c>
      <c r="H1105">
        <v>2630713</v>
      </c>
    </row>
    <row r="1106" spans="1:8" x14ac:dyDescent="0.25">
      <c r="A1106" t="str">
        <f>COUNTIF($E$2:E1106,E1106)&amp;E1106</f>
        <v>7Kaynak Teknolojisi ve Tahribatsız Muayene Araş. ve Uyg. Mrk. (KATAMER)</v>
      </c>
      <c r="B1106" t="s">
        <v>2835</v>
      </c>
      <c r="C1106" t="s">
        <v>1249</v>
      </c>
      <c r="D1106" t="s">
        <v>1991</v>
      </c>
      <c r="E1106" t="s">
        <v>36</v>
      </c>
      <c r="F1106">
        <v>0</v>
      </c>
      <c r="G1106">
        <v>0</v>
      </c>
      <c r="H1106">
        <v>2630804</v>
      </c>
    </row>
    <row r="1107" spans="1:8" x14ac:dyDescent="0.25">
      <c r="A1107" t="str">
        <f>COUNTIF($E$2:E1107,E1107)&amp;E1107</f>
        <v>22ROMER - Robotik ve Yapay Zeka Teknolojileri Uygulama ve Araştırma Merkezi</v>
      </c>
      <c r="B1107" t="s">
        <v>2836</v>
      </c>
      <c r="C1107" t="s">
        <v>1250</v>
      </c>
      <c r="D1107" t="s">
        <v>1991</v>
      </c>
      <c r="E1107" t="s">
        <v>44</v>
      </c>
      <c r="F1107">
        <v>0</v>
      </c>
      <c r="G1107">
        <v>0</v>
      </c>
      <c r="H1107">
        <v>2630911</v>
      </c>
    </row>
    <row r="1108" spans="1:8" x14ac:dyDescent="0.25">
      <c r="A1108" t="str">
        <f>COUNTIF($E$2:E1108,E1108)&amp;E1108</f>
        <v>23ROMER - Robotik ve Yapay Zeka Teknolojileri Uygulama ve Araştırma Merkezi</v>
      </c>
      <c r="B1108" t="s">
        <v>2837</v>
      </c>
      <c r="C1108" t="s">
        <v>1251</v>
      </c>
      <c r="D1108" t="s">
        <v>1991</v>
      </c>
      <c r="E1108" t="s">
        <v>44</v>
      </c>
      <c r="F1108">
        <v>0</v>
      </c>
      <c r="G1108">
        <v>0</v>
      </c>
      <c r="H1108">
        <v>2631059</v>
      </c>
    </row>
    <row r="1109" spans="1:8" x14ac:dyDescent="0.25">
      <c r="A1109" t="str">
        <f>COUNTIF($E$2:E1109,E1109)&amp;E1109</f>
        <v>59Sağlık Kültür ve Spor Daire Başkanlığı</v>
      </c>
      <c r="B1109" t="s">
        <v>2007</v>
      </c>
      <c r="C1109" t="s">
        <v>1252</v>
      </c>
      <c r="D1109" t="s">
        <v>1992</v>
      </c>
      <c r="E1109" t="s">
        <v>45</v>
      </c>
      <c r="F1109">
        <v>0</v>
      </c>
      <c r="G1109">
        <v>0</v>
      </c>
      <c r="H1109">
        <v>2631166</v>
      </c>
    </row>
    <row r="1110" spans="1:8" x14ac:dyDescent="0.25">
      <c r="A1110" t="str">
        <f>COUNTIF($E$2:E1110,E1110)&amp;E1110</f>
        <v>60Sağlık Kültür ve Spor Daire Başkanlığı</v>
      </c>
      <c r="B1110" t="s">
        <v>2838</v>
      </c>
      <c r="C1110" t="s">
        <v>1253</v>
      </c>
      <c r="D1110" t="s">
        <v>1992</v>
      </c>
      <c r="E1110" t="s">
        <v>45</v>
      </c>
      <c r="F1110">
        <v>0</v>
      </c>
      <c r="G1110">
        <v>0</v>
      </c>
      <c r="H1110">
        <v>2631273</v>
      </c>
    </row>
    <row r="1111" spans="1:8" x14ac:dyDescent="0.25">
      <c r="A1111" t="str">
        <f>COUNTIF($E$2:E1111,E1111)&amp;E1111</f>
        <v>12Toplum ve Bilim Araştırma ve Uygulama Merkezi (Rektörlüğe Bağlı Birim)</v>
      </c>
      <c r="B1111" t="s">
        <v>2839</v>
      </c>
      <c r="C1111" t="s">
        <v>1254</v>
      </c>
      <c r="D1111" t="s">
        <v>1991</v>
      </c>
      <c r="E1111" t="s">
        <v>136</v>
      </c>
      <c r="F1111">
        <v>0</v>
      </c>
      <c r="G1111">
        <v>0</v>
      </c>
      <c r="H1111">
        <v>2631299</v>
      </c>
    </row>
    <row r="1112" spans="1:8" x14ac:dyDescent="0.25">
      <c r="A1112" t="str">
        <f>COUNTIF($E$2:E1112,E1112)&amp;E1112</f>
        <v>6TSK Modelleme ve Similasyon Araş.ve Uyg.Mer. (TSK MODSİMMER)</v>
      </c>
      <c r="B1112" t="s">
        <v>2404</v>
      </c>
      <c r="C1112" t="s">
        <v>1255</v>
      </c>
      <c r="D1112" t="s">
        <v>1991</v>
      </c>
      <c r="E1112" t="s">
        <v>52</v>
      </c>
      <c r="F1112">
        <v>0</v>
      </c>
      <c r="G1112">
        <v>0</v>
      </c>
      <c r="H1112">
        <v>2631323</v>
      </c>
    </row>
    <row r="1113" spans="1:8" x14ac:dyDescent="0.25">
      <c r="A1113" t="str">
        <f>COUNTIF($E$2:E1113,E1113)&amp;E1113</f>
        <v>61Sağlık Kültür ve Spor Daire Başkanlığı</v>
      </c>
      <c r="B1113" t="s">
        <v>2840</v>
      </c>
      <c r="C1113" t="s">
        <v>1256</v>
      </c>
      <c r="D1113" t="s">
        <v>1992</v>
      </c>
      <c r="E1113" t="s">
        <v>45</v>
      </c>
      <c r="F1113">
        <v>0</v>
      </c>
      <c r="G1113">
        <v>0</v>
      </c>
      <c r="H1113">
        <v>2631513</v>
      </c>
    </row>
    <row r="1114" spans="1:8" x14ac:dyDescent="0.25">
      <c r="A1114" t="str">
        <f>COUNTIF($E$2:E1114,E1114)&amp;E1114</f>
        <v>62Sağlık Kültür ve Spor Daire Başkanlığı</v>
      </c>
      <c r="B1114" t="s">
        <v>2841</v>
      </c>
      <c r="C1114" t="s">
        <v>1257</v>
      </c>
      <c r="D1114" t="s">
        <v>1992</v>
      </c>
      <c r="E1114" t="s">
        <v>45</v>
      </c>
      <c r="F1114">
        <v>0</v>
      </c>
      <c r="G1114">
        <v>0</v>
      </c>
      <c r="H1114">
        <v>2631778</v>
      </c>
    </row>
    <row r="1115" spans="1:8" x14ac:dyDescent="0.25">
      <c r="A1115" t="str">
        <f>COUNTIF($E$2:E1115,E1115)&amp;E1115</f>
        <v>63Sağlık Kültür ve Spor Daire Başkanlığı</v>
      </c>
      <c r="B1115" t="s">
        <v>2034</v>
      </c>
      <c r="C1115" t="s">
        <v>1258</v>
      </c>
      <c r="D1115" t="s">
        <v>1992</v>
      </c>
      <c r="E1115" t="s">
        <v>45</v>
      </c>
      <c r="F1115">
        <v>0</v>
      </c>
      <c r="G1115">
        <v>0</v>
      </c>
      <c r="H1115">
        <v>2631935</v>
      </c>
    </row>
    <row r="1116" spans="1:8" x14ac:dyDescent="0.25">
      <c r="A1116" t="str">
        <f>COUNTIF($E$2:E1116,E1116)&amp;E1116</f>
        <v>64Sağlık Kültür ve Spor Daire Başkanlığı</v>
      </c>
      <c r="B1116" t="s">
        <v>2842</v>
      </c>
      <c r="C1116" t="s">
        <v>1259</v>
      </c>
      <c r="D1116" t="s">
        <v>1992</v>
      </c>
      <c r="E1116" t="s">
        <v>45</v>
      </c>
      <c r="F1116">
        <v>0</v>
      </c>
      <c r="G1116">
        <v>0</v>
      </c>
      <c r="H1116">
        <v>2632107</v>
      </c>
    </row>
    <row r="1117" spans="1:8" x14ac:dyDescent="0.25">
      <c r="A1117" t="str">
        <f>COUNTIF($E$2:E1117,E1117)&amp;E1117</f>
        <v>7TSK Modelleme ve Similasyon Araş.ve Uyg.Mer. (TSK MODSİMMER)</v>
      </c>
      <c r="B1117" t="s">
        <v>2843</v>
      </c>
      <c r="C1117" t="s">
        <v>1260</v>
      </c>
      <c r="D1117" t="s">
        <v>1991</v>
      </c>
      <c r="E1117" t="s">
        <v>52</v>
      </c>
      <c r="F1117">
        <v>0</v>
      </c>
      <c r="G1117">
        <v>0</v>
      </c>
      <c r="H1117">
        <v>2632412</v>
      </c>
    </row>
    <row r="1118" spans="1:8" x14ac:dyDescent="0.25">
      <c r="A1118" t="str">
        <f>COUNTIF($E$2:E1118,E1118)&amp;E1118</f>
        <v>8TSK Modelleme ve Similasyon Araş.ve Uyg.Mer. (TSK MODSİMMER)</v>
      </c>
      <c r="B1118" t="s">
        <v>2844</v>
      </c>
      <c r="C1118" t="s">
        <v>1261</v>
      </c>
      <c r="D1118" t="s">
        <v>1991</v>
      </c>
      <c r="E1118" t="s">
        <v>52</v>
      </c>
      <c r="F1118">
        <v>0</v>
      </c>
      <c r="G1118">
        <v>0</v>
      </c>
      <c r="H1118">
        <v>2632677</v>
      </c>
    </row>
    <row r="1119" spans="1:8" x14ac:dyDescent="0.25">
      <c r="A1119" t="str">
        <f>COUNTIF($E$2:E1119,E1119)&amp;E1119</f>
        <v>95Fen-Edebiyat Fakültesi</v>
      </c>
      <c r="B1119" t="s">
        <v>2845</v>
      </c>
      <c r="C1119" t="s">
        <v>1262</v>
      </c>
      <c r="D1119" t="s">
        <v>1991</v>
      </c>
      <c r="E1119" t="s">
        <v>31</v>
      </c>
      <c r="F1119">
        <v>0</v>
      </c>
      <c r="G1119">
        <v>0</v>
      </c>
      <c r="H1119">
        <v>2632826</v>
      </c>
    </row>
    <row r="1120" spans="1:8" x14ac:dyDescent="0.25">
      <c r="A1120" t="str">
        <f>COUNTIF($E$2:E1120,E1120)&amp;E1120</f>
        <v xml:space="preserve">32Bilgi İşlem Daire Başkanlığı </v>
      </c>
      <c r="B1120" t="s">
        <v>2846</v>
      </c>
      <c r="C1120" t="s">
        <v>1263</v>
      </c>
      <c r="D1120" t="s">
        <v>1992</v>
      </c>
      <c r="E1120" t="s">
        <v>22</v>
      </c>
      <c r="F1120">
        <v>0</v>
      </c>
      <c r="G1120">
        <v>0</v>
      </c>
      <c r="H1120">
        <v>2632933</v>
      </c>
    </row>
    <row r="1121" spans="1:8" x14ac:dyDescent="0.25">
      <c r="A1121" t="str">
        <f>COUNTIF($E$2:E1121,E1121)&amp;E1121</f>
        <v>96Fen-Edebiyat Fakültesi</v>
      </c>
      <c r="B1121" t="s">
        <v>2666</v>
      </c>
      <c r="C1121" t="s">
        <v>1264</v>
      </c>
      <c r="D1121" t="s">
        <v>1991</v>
      </c>
      <c r="E1121" t="s">
        <v>31</v>
      </c>
      <c r="F1121">
        <v>0</v>
      </c>
      <c r="G1121">
        <v>0</v>
      </c>
      <c r="H1121">
        <v>2632982</v>
      </c>
    </row>
    <row r="1122" spans="1:8" x14ac:dyDescent="0.25">
      <c r="A1122" t="str">
        <f>COUNTIF($E$2:E1122,E1122)&amp;E1122</f>
        <v>17SEM - Sürekli Eğitim Merkezi</v>
      </c>
      <c r="B1122" t="s">
        <v>2847</v>
      </c>
      <c r="C1122" t="s">
        <v>1265</v>
      </c>
      <c r="D1122" t="s">
        <v>1992</v>
      </c>
      <c r="E1122" t="s">
        <v>46</v>
      </c>
      <c r="F1122">
        <v>0</v>
      </c>
      <c r="G1122">
        <v>0</v>
      </c>
      <c r="H1122">
        <v>2633444</v>
      </c>
    </row>
    <row r="1123" spans="1:8" x14ac:dyDescent="0.25">
      <c r="A1123" t="str">
        <f>COUNTIF($E$2:E1123,E1123)&amp;E1123</f>
        <v>61Öğrenci Dekanlığı</v>
      </c>
      <c r="B1123" t="s">
        <v>2848</v>
      </c>
      <c r="C1123" t="s">
        <v>1266</v>
      </c>
      <c r="D1123" t="s">
        <v>1992</v>
      </c>
      <c r="E1123" t="s">
        <v>117</v>
      </c>
      <c r="F1123">
        <v>0</v>
      </c>
      <c r="G1123">
        <v>0</v>
      </c>
      <c r="H1123">
        <v>2633766</v>
      </c>
    </row>
    <row r="1124" spans="1:8" x14ac:dyDescent="0.25">
      <c r="A1124" t="str">
        <f>COUNTIF($E$2:E1124,E1124)&amp;E1124</f>
        <v>24ROMER - Robotik ve Yapay Zeka Teknolojileri Uygulama ve Araştırma Merkezi</v>
      </c>
      <c r="B1124" t="s">
        <v>2849</v>
      </c>
      <c r="C1124" t="s">
        <v>1267</v>
      </c>
      <c r="D1124" t="s">
        <v>1991</v>
      </c>
      <c r="E1124" t="s">
        <v>44</v>
      </c>
      <c r="F1124">
        <v>0</v>
      </c>
      <c r="G1124">
        <v>0</v>
      </c>
      <c r="H1124">
        <v>2633915</v>
      </c>
    </row>
    <row r="1125" spans="1:8" x14ac:dyDescent="0.25">
      <c r="A1125" t="str">
        <f>COUNTIF($E$2:E1125,E1125)&amp;E1125</f>
        <v>65Sağlık Kültür ve Spor Daire Başkanlığı</v>
      </c>
      <c r="B1125" t="s">
        <v>2850</v>
      </c>
      <c r="C1125" t="s">
        <v>1268</v>
      </c>
      <c r="D1125" t="s">
        <v>1992</v>
      </c>
      <c r="E1125" t="s">
        <v>45</v>
      </c>
      <c r="F1125">
        <v>0</v>
      </c>
      <c r="G1125">
        <v>0</v>
      </c>
      <c r="H1125">
        <v>2634137</v>
      </c>
    </row>
    <row r="1126" spans="1:8" x14ac:dyDescent="0.25">
      <c r="A1126" t="str">
        <f>COUNTIF($E$2:E1126,E1126)&amp;E1126</f>
        <v>25ROMER - Robotik ve Yapay Zeka Teknolojileri Uygulama ve Araştırma Merkezi</v>
      </c>
      <c r="B1126" t="s">
        <v>2851</v>
      </c>
      <c r="C1126" t="s">
        <v>1269</v>
      </c>
      <c r="D1126" t="s">
        <v>1991</v>
      </c>
      <c r="E1126" t="s">
        <v>44</v>
      </c>
      <c r="F1126">
        <v>0</v>
      </c>
      <c r="G1126">
        <v>0</v>
      </c>
      <c r="H1126">
        <v>2634350</v>
      </c>
    </row>
    <row r="1127" spans="1:8" x14ac:dyDescent="0.25">
      <c r="A1127" t="str">
        <f>COUNTIF($E$2:E1127,E1127)&amp;E1127</f>
        <v>1Türk Dili Bölümü</v>
      </c>
      <c r="B1127" t="s">
        <v>2142</v>
      </c>
      <c r="C1127" t="s">
        <v>1270</v>
      </c>
      <c r="D1127" t="s">
        <v>1991</v>
      </c>
      <c r="E1127" t="s">
        <v>146</v>
      </c>
      <c r="F1127">
        <v>0</v>
      </c>
      <c r="G1127">
        <v>0</v>
      </c>
      <c r="H1127">
        <v>2634509</v>
      </c>
    </row>
    <row r="1128" spans="1:8" x14ac:dyDescent="0.25">
      <c r="A1128" t="str">
        <f>COUNTIF($E$2:E1128,E1128)&amp;E1128</f>
        <v>2Türk Dili Bölümü</v>
      </c>
      <c r="B1128" t="s">
        <v>2764</v>
      </c>
      <c r="C1128" t="s">
        <v>1271</v>
      </c>
      <c r="D1128" t="s">
        <v>1991</v>
      </c>
      <c r="E1128" t="s">
        <v>146</v>
      </c>
      <c r="F1128">
        <v>0</v>
      </c>
      <c r="G1128">
        <v>0</v>
      </c>
      <c r="H1128">
        <v>2634590</v>
      </c>
    </row>
    <row r="1129" spans="1:8" x14ac:dyDescent="0.25">
      <c r="A1129" t="str">
        <f>COUNTIF($E$2:E1129,E1129)&amp;E1129</f>
        <v>3Türk Dili Bölümü</v>
      </c>
      <c r="B1129" t="s">
        <v>2038</v>
      </c>
      <c r="C1129" t="s">
        <v>1272</v>
      </c>
      <c r="D1129" t="s">
        <v>1991</v>
      </c>
      <c r="E1129" t="s">
        <v>146</v>
      </c>
      <c r="F1129">
        <v>0</v>
      </c>
      <c r="G1129">
        <v>0</v>
      </c>
      <c r="H1129">
        <v>2634749</v>
      </c>
    </row>
    <row r="1130" spans="1:8" x14ac:dyDescent="0.25">
      <c r="A1130" t="str">
        <f>COUNTIF($E$2:E1130,E1130)&amp;E1130</f>
        <v>4Türk Dili Bölümü</v>
      </c>
      <c r="B1130" t="s">
        <v>2008</v>
      </c>
      <c r="C1130" t="s">
        <v>1273</v>
      </c>
      <c r="D1130" t="s">
        <v>1991</v>
      </c>
      <c r="E1130" t="s">
        <v>146</v>
      </c>
      <c r="F1130">
        <v>0</v>
      </c>
      <c r="G1130">
        <v>0</v>
      </c>
      <c r="H1130">
        <v>2634814</v>
      </c>
    </row>
    <row r="1131" spans="1:8" x14ac:dyDescent="0.25">
      <c r="A1131" t="str">
        <f>COUNTIF($E$2:E1131,E1131)&amp;E1131</f>
        <v>66Sağlık Kültür ve Spor Daire Başkanlığı</v>
      </c>
      <c r="B1131" t="s">
        <v>2312</v>
      </c>
      <c r="C1131" t="s">
        <v>1274</v>
      </c>
      <c r="D1131" t="s">
        <v>1992</v>
      </c>
      <c r="E1131" t="s">
        <v>45</v>
      </c>
      <c r="F1131">
        <v>0</v>
      </c>
      <c r="G1131">
        <v>0</v>
      </c>
      <c r="H1131">
        <v>2634897</v>
      </c>
    </row>
    <row r="1132" spans="1:8" x14ac:dyDescent="0.25">
      <c r="A1132" t="str">
        <f>COUNTIF($E$2:E1132,E1132)&amp;E1132</f>
        <v>5Türk Dili Bölümü</v>
      </c>
      <c r="B1132" t="s">
        <v>2852</v>
      </c>
      <c r="C1132" t="s">
        <v>1275</v>
      </c>
      <c r="D1132" t="s">
        <v>1991</v>
      </c>
      <c r="E1132" t="s">
        <v>146</v>
      </c>
      <c r="F1132">
        <v>0</v>
      </c>
      <c r="G1132">
        <v>0</v>
      </c>
      <c r="H1132">
        <v>2634996</v>
      </c>
    </row>
    <row r="1133" spans="1:8" x14ac:dyDescent="0.25">
      <c r="A1133" t="str">
        <f>COUNTIF($E$2:E1133,E1133)&amp;E1133</f>
        <v>3Uluslararası İş Birliği Ofisi (UİO)</v>
      </c>
      <c r="B1133" t="s">
        <v>2668</v>
      </c>
      <c r="C1133" t="s">
        <v>1276</v>
      </c>
      <c r="D1133" t="s">
        <v>1991</v>
      </c>
      <c r="E1133" t="s">
        <v>129</v>
      </c>
      <c r="F1133">
        <v>0</v>
      </c>
      <c r="G1133">
        <v>0</v>
      </c>
      <c r="H1133">
        <v>2635027</v>
      </c>
    </row>
    <row r="1134" spans="1:8" x14ac:dyDescent="0.25">
      <c r="A1134" t="str">
        <f>COUNTIF($E$2:E1134,E1134)&amp;E1134</f>
        <v>67Sağlık Kültür ve Spor Daire Başkanlığı</v>
      </c>
      <c r="B1134" t="s">
        <v>2853</v>
      </c>
      <c r="C1134" t="s">
        <v>1277</v>
      </c>
      <c r="D1134" t="s">
        <v>1992</v>
      </c>
      <c r="E1134" t="s">
        <v>45</v>
      </c>
      <c r="F1134">
        <v>0</v>
      </c>
      <c r="G1134">
        <v>0</v>
      </c>
      <c r="H1134">
        <v>2635043</v>
      </c>
    </row>
    <row r="1135" spans="1:8" x14ac:dyDescent="0.25">
      <c r="A1135" t="str">
        <f>COUNTIF($E$2:E1135,E1135)&amp;E1135</f>
        <v>68Sağlık Kültür ve Spor Daire Başkanlığı</v>
      </c>
      <c r="B1135" t="s">
        <v>2026</v>
      </c>
      <c r="C1135" t="s">
        <v>1278</v>
      </c>
      <c r="D1135" t="s">
        <v>1992</v>
      </c>
      <c r="E1135" t="s">
        <v>45</v>
      </c>
      <c r="F1135">
        <v>0</v>
      </c>
      <c r="G1135">
        <v>0</v>
      </c>
      <c r="H1135">
        <v>2635118</v>
      </c>
    </row>
    <row r="1136" spans="1:8" x14ac:dyDescent="0.25">
      <c r="A1136" t="str">
        <f>COUNTIF($E$2:E1136,E1136)&amp;E1136</f>
        <v>69Sağlık Kültür ve Spor Daire Başkanlığı</v>
      </c>
      <c r="B1136" t="s">
        <v>2505</v>
      </c>
      <c r="C1136" t="s">
        <v>1279</v>
      </c>
      <c r="D1136" t="s">
        <v>1992</v>
      </c>
      <c r="E1136" t="s">
        <v>45</v>
      </c>
      <c r="F1136">
        <v>0</v>
      </c>
      <c r="G1136">
        <v>0</v>
      </c>
      <c r="H1136">
        <v>2635456</v>
      </c>
    </row>
    <row r="1137" spans="1:8" x14ac:dyDescent="0.25">
      <c r="A1137" t="str">
        <f>COUNTIF($E$2:E1137,E1137)&amp;E1137</f>
        <v>4Uluslararası İş Birliği Ofisi (UİO)</v>
      </c>
      <c r="B1137" t="s">
        <v>2854</v>
      </c>
      <c r="C1137" t="s">
        <v>1280</v>
      </c>
      <c r="D1137" t="s">
        <v>1991</v>
      </c>
      <c r="E1137" t="s">
        <v>129</v>
      </c>
      <c r="F1137">
        <v>0</v>
      </c>
      <c r="G1137">
        <v>0</v>
      </c>
      <c r="H1137">
        <v>2644300</v>
      </c>
    </row>
    <row r="1138" spans="1:8" x14ac:dyDescent="0.25">
      <c r="A1138" t="str">
        <f>COUNTIF($E$2:E1138,E1138)&amp;E1138</f>
        <v>5Uluslararası İş Birliği Ofisi (UİO)</v>
      </c>
      <c r="B1138" t="s">
        <v>2060</v>
      </c>
      <c r="C1138" t="s">
        <v>1281</v>
      </c>
      <c r="D1138" t="s">
        <v>1991</v>
      </c>
      <c r="E1138" t="s">
        <v>129</v>
      </c>
      <c r="F1138">
        <v>0</v>
      </c>
      <c r="G1138">
        <v>0</v>
      </c>
      <c r="H1138">
        <v>2645729</v>
      </c>
    </row>
    <row r="1139" spans="1:8" x14ac:dyDescent="0.25">
      <c r="A1139" t="str">
        <f>COUNTIF($E$2:E1139,E1139)&amp;E1139</f>
        <v>70Sağlık Kültür ve Spor Daire Başkanlığı</v>
      </c>
      <c r="B1139" t="s">
        <v>2419</v>
      </c>
      <c r="C1139" t="s">
        <v>1282</v>
      </c>
      <c r="D1139" t="s">
        <v>1992</v>
      </c>
      <c r="E1139" t="s">
        <v>45</v>
      </c>
      <c r="F1139">
        <v>0</v>
      </c>
      <c r="G1139">
        <v>0</v>
      </c>
      <c r="H1139">
        <v>2645844</v>
      </c>
    </row>
    <row r="1140" spans="1:8" x14ac:dyDescent="0.25">
      <c r="A1140" t="str">
        <f>COUNTIF($E$2:E1140,E1140)&amp;E1140</f>
        <v>15Uygulamalı Matematik Enstitüsü Müdürlüğü</v>
      </c>
      <c r="B1140" t="s">
        <v>2855</v>
      </c>
      <c r="C1140" t="s">
        <v>1283</v>
      </c>
      <c r="D1140" t="s">
        <v>1991</v>
      </c>
      <c r="E1140" t="s">
        <v>126</v>
      </c>
      <c r="F1140">
        <v>0</v>
      </c>
      <c r="G1140">
        <v>0</v>
      </c>
      <c r="H1140">
        <v>2646321</v>
      </c>
    </row>
    <row r="1141" spans="1:8" x14ac:dyDescent="0.25">
      <c r="A1141" t="str">
        <f>COUNTIF($E$2:E1141,E1141)&amp;E1141</f>
        <v>88Mühendislik Fakültesi</v>
      </c>
      <c r="B1141" t="s">
        <v>2856</v>
      </c>
      <c r="C1141" t="s">
        <v>1284</v>
      </c>
      <c r="D1141" t="s">
        <v>1991</v>
      </c>
      <c r="E1141" t="s">
        <v>40</v>
      </c>
      <c r="F1141">
        <v>0</v>
      </c>
      <c r="G1141">
        <v>0</v>
      </c>
      <c r="H1141">
        <v>2646529</v>
      </c>
    </row>
    <row r="1142" spans="1:8" x14ac:dyDescent="0.25">
      <c r="A1142" t="str">
        <f>COUNTIF($E$2:E1142,E1142)&amp;E1142</f>
        <v>71Sağlık Kültür ve Spor Daire Başkanlığı</v>
      </c>
      <c r="B1142" t="s">
        <v>2857</v>
      </c>
      <c r="C1142" t="s">
        <v>1285</v>
      </c>
      <c r="D1142" t="s">
        <v>1992</v>
      </c>
      <c r="E1142" t="s">
        <v>45</v>
      </c>
      <c r="F1142">
        <v>0</v>
      </c>
      <c r="G1142">
        <v>0</v>
      </c>
      <c r="H1142">
        <v>2646644</v>
      </c>
    </row>
    <row r="1143" spans="1:8" x14ac:dyDescent="0.25">
      <c r="A1143" t="str">
        <f>COUNTIF($E$2:E1143,E1143)&amp;E1143</f>
        <v>6Uluslararası İş Birliği Ofisi (UİO)</v>
      </c>
      <c r="B1143" t="s">
        <v>2194</v>
      </c>
      <c r="C1143" t="s">
        <v>1286</v>
      </c>
      <c r="D1143" t="s">
        <v>1991</v>
      </c>
      <c r="E1143" t="s">
        <v>129</v>
      </c>
      <c r="F1143">
        <v>0</v>
      </c>
      <c r="G1143">
        <v>0</v>
      </c>
      <c r="H1143">
        <v>2646651</v>
      </c>
    </row>
    <row r="1144" spans="1:8" x14ac:dyDescent="0.25">
      <c r="A1144" t="str">
        <f>COUNTIF($E$2:E1144,E1144)&amp;E1144</f>
        <v>16Uygulamalı Matematik Enstitüsü Müdürlüğü</v>
      </c>
      <c r="B1144" t="s">
        <v>2499</v>
      </c>
      <c r="C1144" t="s">
        <v>1287</v>
      </c>
      <c r="D1144" t="s">
        <v>1991</v>
      </c>
      <c r="E1144" t="s">
        <v>126</v>
      </c>
      <c r="F1144">
        <v>0</v>
      </c>
      <c r="G1144">
        <v>0</v>
      </c>
      <c r="H1144">
        <v>2646800</v>
      </c>
    </row>
    <row r="1145" spans="1:8" x14ac:dyDescent="0.25">
      <c r="A1145" t="str">
        <f>COUNTIF($E$2:E1145,E1145)&amp;E1145</f>
        <v>72Sağlık Kültür ve Spor Daire Başkanlığı</v>
      </c>
      <c r="B1145" t="s">
        <v>2858</v>
      </c>
      <c r="C1145" t="s">
        <v>1288</v>
      </c>
      <c r="D1145" t="s">
        <v>1992</v>
      </c>
      <c r="E1145" t="s">
        <v>45</v>
      </c>
      <c r="F1145">
        <v>0</v>
      </c>
      <c r="G1145">
        <v>0</v>
      </c>
      <c r="H1145">
        <v>2646917</v>
      </c>
    </row>
    <row r="1146" spans="1:8" x14ac:dyDescent="0.25">
      <c r="A1146" t="str">
        <f>COUNTIF($E$2:E1146,E1146)&amp;E1146</f>
        <v xml:space="preserve">41Öğrenci İşleri Daire Başkanlığı </v>
      </c>
      <c r="B1146" t="s">
        <v>2859</v>
      </c>
      <c r="C1146" t="s">
        <v>1289</v>
      </c>
      <c r="D1146" t="s">
        <v>1992</v>
      </c>
      <c r="E1146" t="s">
        <v>133</v>
      </c>
      <c r="F1146">
        <v>0</v>
      </c>
      <c r="G1146">
        <v>0</v>
      </c>
      <c r="H1146">
        <v>2647121</v>
      </c>
    </row>
    <row r="1147" spans="1:8" x14ac:dyDescent="0.25">
      <c r="A1147" t="str">
        <f>COUNTIF($E$2:E1147,E1147)&amp;E1147</f>
        <v xml:space="preserve">33Bilgi İşlem Daire Başkanlığı </v>
      </c>
      <c r="B1147" t="s">
        <v>2860</v>
      </c>
      <c r="C1147" t="s">
        <v>1290</v>
      </c>
      <c r="D1147" t="s">
        <v>1992</v>
      </c>
      <c r="E1147" t="s">
        <v>22</v>
      </c>
      <c r="F1147">
        <v>0</v>
      </c>
      <c r="G1147">
        <v>0</v>
      </c>
      <c r="H1147">
        <v>2647196</v>
      </c>
    </row>
    <row r="1148" spans="1:8" x14ac:dyDescent="0.25">
      <c r="A1148" t="str">
        <f>COUNTIF($E$2:E1148,E1148)&amp;E1148</f>
        <v>97Fen-Edebiyat Fakültesi</v>
      </c>
      <c r="B1148" t="s">
        <v>2861</v>
      </c>
      <c r="C1148" t="s">
        <v>1291</v>
      </c>
      <c r="D1148" t="s">
        <v>1991</v>
      </c>
      <c r="E1148" t="s">
        <v>31</v>
      </c>
      <c r="F1148">
        <v>0</v>
      </c>
      <c r="G1148">
        <v>0</v>
      </c>
      <c r="H1148">
        <v>2647345</v>
      </c>
    </row>
    <row r="1149" spans="1:8" x14ac:dyDescent="0.25">
      <c r="A1149" t="str">
        <f>COUNTIF($E$2:E1149,E1149)&amp;E1149</f>
        <v>37Bilim İletişim Grubu(Ofisi) (Rektörlüğe Bağlı Birim)</v>
      </c>
      <c r="B1149" t="s">
        <v>2862</v>
      </c>
      <c r="C1149" t="s">
        <v>1292</v>
      </c>
      <c r="D1149" t="s">
        <v>1992</v>
      </c>
      <c r="E1149" t="s">
        <v>115</v>
      </c>
      <c r="F1149">
        <v>0</v>
      </c>
      <c r="G1149">
        <v>0</v>
      </c>
      <c r="H1149">
        <v>2647527</v>
      </c>
    </row>
    <row r="1150" spans="1:8" x14ac:dyDescent="0.25">
      <c r="A1150" t="str">
        <f>COUNTIF($E$2:E1150,E1150)&amp;E1150</f>
        <v>73Sağlık Kültür ve Spor Daire Başkanlığı</v>
      </c>
      <c r="B1150" t="s">
        <v>2293</v>
      </c>
      <c r="C1150" t="s">
        <v>1293</v>
      </c>
      <c r="D1150" t="s">
        <v>1992</v>
      </c>
      <c r="E1150" t="s">
        <v>45</v>
      </c>
      <c r="F1150">
        <v>0</v>
      </c>
      <c r="G1150">
        <v>0</v>
      </c>
      <c r="H1150">
        <v>2647923</v>
      </c>
    </row>
    <row r="1151" spans="1:8" x14ac:dyDescent="0.25">
      <c r="A1151" t="str">
        <f>COUNTIF($E$2:E1151,E1151)&amp;E1151</f>
        <v>17Uygulamalı Matematik Enstitüsü Müdürlüğü</v>
      </c>
      <c r="B1151" t="s">
        <v>2863</v>
      </c>
      <c r="C1151" t="s">
        <v>1294</v>
      </c>
      <c r="D1151" t="s">
        <v>1991</v>
      </c>
      <c r="E1151" t="s">
        <v>126</v>
      </c>
      <c r="F1151">
        <v>0</v>
      </c>
      <c r="G1151">
        <v>0</v>
      </c>
      <c r="H1151">
        <v>2647964</v>
      </c>
    </row>
    <row r="1152" spans="1:8" x14ac:dyDescent="0.25">
      <c r="A1152" t="str">
        <f>COUNTIF($E$2:E1152,E1152)&amp;E1152</f>
        <v>18Uygulamalı Matematik Enstitüsü Müdürlüğü</v>
      </c>
      <c r="B1152" t="s">
        <v>2864</v>
      </c>
      <c r="C1152" t="s">
        <v>1295</v>
      </c>
      <c r="D1152" t="s">
        <v>1991</v>
      </c>
      <c r="E1152" t="s">
        <v>126</v>
      </c>
      <c r="F1152">
        <v>0</v>
      </c>
      <c r="G1152">
        <v>0</v>
      </c>
      <c r="H1152">
        <v>2648061</v>
      </c>
    </row>
    <row r="1153" spans="1:8" x14ac:dyDescent="0.25">
      <c r="A1153" t="str">
        <f>COUNTIF($E$2:E1153,E1153)&amp;E1153</f>
        <v>74Sağlık Kültür ve Spor Daire Başkanlığı</v>
      </c>
      <c r="B1153" t="s">
        <v>2865</v>
      </c>
      <c r="C1153" t="s">
        <v>1296</v>
      </c>
      <c r="D1153" t="s">
        <v>1992</v>
      </c>
      <c r="E1153" t="s">
        <v>45</v>
      </c>
      <c r="F1153">
        <v>0</v>
      </c>
      <c r="G1153">
        <v>0</v>
      </c>
      <c r="H1153">
        <v>2649325</v>
      </c>
    </row>
    <row r="1154" spans="1:8" x14ac:dyDescent="0.25">
      <c r="A1154" t="str">
        <f>COUNTIF($E$2:E1154,E1154)&amp;E1154</f>
        <v>75Sağlık Kültür ve Spor Daire Başkanlığı</v>
      </c>
      <c r="B1154" t="s">
        <v>2866</v>
      </c>
      <c r="C1154" t="s">
        <v>1297</v>
      </c>
      <c r="D1154" t="s">
        <v>1992</v>
      </c>
      <c r="E1154" t="s">
        <v>45</v>
      </c>
      <c r="F1154">
        <v>0</v>
      </c>
      <c r="G1154">
        <v>0</v>
      </c>
      <c r="H1154">
        <v>2649457</v>
      </c>
    </row>
    <row r="1155" spans="1:8" x14ac:dyDescent="0.25">
      <c r="A1155" t="str">
        <f>COUNTIF($E$2:E1155,E1155)&amp;E1155</f>
        <v>76Sağlık Kültür ve Spor Daire Başkanlığı</v>
      </c>
      <c r="B1155" t="s">
        <v>2292</v>
      </c>
      <c r="C1155" t="s">
        <v>1298</v>
      </c>
      <c r="D1155" t="s">
        <v>1992</v>
      </c>
      <c r="E1155" t="s">
        <v>45</v>
      </c>
      <c r="F1155">
        <v>0</v>
      </c>
      <c r="G1155">
        <v>0</v>
      </c>
      <c r="H1155">
        <v>2657443</v>
      </c>
    </row>
    <row r="1156" spans="1:8" x14ac:dyDescent="0.25">
      <c r="A1156" t="str">
        <f>COUNTIF($E$2:E1156,E1156)&amp;E1156</f>
        <v>77Sağlık Kültür ve Spor Daire Başkanlığı</v>
      </c>
      <c r="B1156" t="s">
        <v>2867</v>
      </c>
      <c r="C1156" t="s">
        <v>1299</v>
      </c>
      <c r="D1156" t="s">
        <v>1992</v>
      </c>
      <c r="E1156" t="s">
        <v>45</v>
      </c>
      <c r="F1156">
        <v>0</v>
      </c>
      <c r="G1156">
        <v>0</v>
      </c>
      <c r="H1156">
        <v>2657591</v>
      </c>
    </row>
    <row r="1157" spans="1:8" x14ac:dyDescent="0.25">
      <c r="A1157" t="str">
        <f>COUNTIF($E$2:E1157,E1157)&amp;E1157</f>
        <v>78Sağlık Kültür ve Spor Daire Başkanlığı</v>
      </c>
      <c r="B1157" t="s">
        <v>2543</v>
      </c>
      <c r="C1157" t="s">
        <v>1300</v>
      </c>
      <c r="D1157" t="s">
        <v>1992</v>
      </c>
      <c r="E1157" t="s">
        <v>45</v>
      </c>
      <c r="F1157">
        <v>0</v>
      </c>
      <c r="G1157">
        <v>0</v>
      </c>
      <c r="H1157">
        <v>2659142</v>
      </c>
    </row>
    <row r="1158" spans="1:8" x14ac:dyDescent="0.25">
      <c r="A1158" t="str">
        <f>COUNTIF($E$2:E1158,E1158)&amp;E1158</f>
        <v>79Sağlık Kültür ve Spor Daire Başkanlığı</v>
      </c>
      <c r="B1158" t="s">
        <v>2118</v>
      </c>
      <c r="C1158" t="s">
        <v>1301</v>
      </c>
      <c r="D1158" t="s">
        <v>1992</v>
      </c>
      <c r="E1158" t="s">
        <v>45</v>
      </c>
      <c r="F1158">
        <v>0</v>
      </c>
      <c r="G1158">
        <v>0</v>
      </c>
      <c r="H1158">
        <v>2659654</v>
      </c>
    </row>
    <row r="1159" spans="1:8" x14ac:dyDescent="0.25">
      <c r="A1159" t="str">
        <f>COUNTIF($E$2:E1159,E1159)&amp;E1159</f>
        <v>80Sağlık Kültür ve Spor Daire Başkanlığı</v>
      </c>
      <c r="B1159" t="s">
        <v>2102</v>
      </c>
      <c r="C1159" t="s">
        <v>1302</v>
      </c>
      <c r="D1159" t="s">
        <v>1992</v>
      </c>
      <c r="E1159" t="s">
        <v>45</v>
      </c>
      <c r="F1159">
        <v>0</v>
      </c>
      <c r="G1159">
        <v>0</v>
      </c>
      <c r="H1159">
        <v>2659779</v>
      </c>
    </row>
    <row r="1160" spans="1:8" x14ac:dyDescent="0.25">
      <c r="A1160" t="str">
        <f>COUNTIF($E$2:E1160,E1160)&amp;E1160</f>
        <v>81Sağlık Kültür ve Spor Daire Başkanlığı</v>
      </c>
      <c r="B1160" t="s">
        <v>2652</v>
      </c>
      <c r="C1160" t="s">
        <v>1303</v>
      </c>
      <c r="D1160" t="s">
        <v>1992</v>
      </c>
      <c r="E1160" t="s">
        <v>45</v>
      </c>
      <c r="F1160">
        <v>0</v>
      </c>
      <c r="G1160">
        <v>0</v>
      </c>
      <c r="H1160">
        <v>2660017</v>
      </c>
    </row>
    <row r="1161" spans="1:8" x14ac:dyDescent="0.25">
      <c r="A1161" t="str">
        <f>COUNTIF($E$2:E1161,E1161)&amp;E1161</f>
        <v>42Mimarlık Fakültesi</v>
      </c>
      <c r="B1161" t="s">
        <v>2868</v>
      </c>
      <c r="C1161" t="s">
        <v>1304</v>
      </c>
      <c r="D1161" t="s">
        <v>1991</v>
      </c>
      <c r="E1161" t="s">
        <v>39</v>
      </c>
      <c r="F1161">
        <v>0</v>
      </c>
      <c r="G1161">
        <v>0</v>
      </c>
      <c r="H1161">
        <v>2660124</v>
      </c>
    </row>
    <row r="1162" spans="1:8" x14ac:dyDescent="0.25">
      <c r="A1162" t="str">
        <f>COUNTIF($E$2:E1162,E1162)&amp;E1162</f>
        <v>19Uygulamalı Matematik Enstitüsü Müdürlüğü</v>
      </c>
      <c r="B1162" t="s">
        <v>2452</v>
      </c>
      <c r="C1162" t="s">
        <v>1305</v>
      </c>
      <c r="D1162" t="s">
        <v>1991</v>
      </c>
      <c r="E1162" t="s">
        <v>126</v>
      </c>
      <c r="F1162">
        <v>0</v>
      </c>
      <c r="G1162">
        <v>0</v>
      </c>
      <c r="H1162">
        <v>2660389</v>
      </c>
    </row>
    <row r="1163" spans="1:8" x14ac:dyDescent="0.25">
      <c r="A1163" t="str">
        <f>COUNTIF($E$2:E1163,E1163)&amp;E1163</f>
        <v>20Uygulamalı Matematik Enstitüsü Müdürlüğü</v>
      </c>
      <c r="B1163" t="s">
        <v>2382</v>
      </c>
      <c r="C1163" t="s">
        <v>1306</v>
      </c>
      <c r="D1163" t="s">
        <v>1991</v>
      </c>
      <c r="E1163" t="s">
        <v>126</v>
      </c>
      <c r="F1163">
        <v>0</v>
      </c>
      <c r="G1163">
        <v>0</v>
      </c>
      <c r="H1163">
        <v>2660660</v>
      </c>
    </row>
    <row r="1164" spans="1:8" x14ac:dyDescent="0.25">
      <c r="A1164" t="str">
        <f>COUNTIF($E$2:E1164,E1164)&amp;E1164</f>
        <v>5Uzaktan Eğitim Uygulmama ve Araştırma Merkezi</v>
      </c>
      <c r="B1164" t="s">
        <v>2868</v>
      </c>
      <c r="C1164" t="s">
        <v>1307</v>
      </c>
      <c r="D1164" t="s">
        <v>1991</v>
      </c>
      <c r="E1164" t="s">
        <v>127</v>
      </c>
      <c r="F1164">
        <v>0</v>
      </c>
      <c r="G1164">
        <v>0</v>
      </c>
      <c r="H1164">
        <v>2660702</v>
      </c>
    </row>
    <row r="1165" spans="1:8" x14ac:dyDescent="0.25">
      <c r="A1165" t="str">
        <f>COUNTIF($E$2:E1165,E1165)&amp;E1165</f>
        <v>98Fen-Edebiyat Fakültesi</v>
      </c>
      <c r="B1165" t="s">
        <v>2869</v>
      </c>
      <c r="C1165" t="s">
        <v>1308</v>
      </c>
      <c r="D1165" t="s">
        <v>1991</v>
      </c>
      <c r="E1165" t="s">
        <v>31</v>
      </c>
      <c r="F1165">
        <v>0</v>
      </c>
      <c r="G1165">
        <v>0</v>
      </c>
      <c r="H1165">
        <v>2660819</v>
      </c>
    </row>
    <row r="1166" spans="1:8" x14ac:dyDescent="0.25">
      <c r="A1166" t="str">
        <f>COUNTIF($E$2:E1166,E1166)&amp;E1166</f>
        <v>82Sağlık Kültür ve Spor Daire Başkanlığı</v>
      </c>
      <c r="B1166" t="s">
        <v>2354</v>
      </c>
      <c r="C1166" t="s">
        <v>1309</v>
      </c>
      <c r="D1166" t="s">
        <v>1992</v>
      </c>
      <c r="E1166" t="s">
        <v>45</v>
      </c>
      <c r="F1166">
        <v>0</v>
      </c>
      <c r="G1166">
        <v>0</v>
      </c>
      <c r="H1166">
        <v>2661056</v>
      </c>
    </row>
    <row r="1167" spans="1:8" x14ac:dyDescent="0.25">
      <c r="A1167" t="str">
        <f>COUNTIF($E$2:E1167,E1167)&amp;E1167</f>
        <v>62Öğrenci Dekanlığı</v>
      </c>
      <c r="B1167" t="s">
        <v>2346</v>
      </c>
      <c r="C1167" t="s">
        <v>1310</v>
      </c>
      <c r="D1167" t="s">
        <v>1992</v>
      </c>
      <c r="E1167" t="s">
        <v>117</v>
      </c>
      <c r="F1167">
        <v>0</v>
      </c>
      <c r="G1167">
        <v>0</v>
      </c>
      <c r="H1167">
        <v>2661338</v>
      </c>
    </row>
    <row r="1168" spans="1:8" x14ac:dyDescent="0.25">
      <c r="A1168" t="str">
        <f>COUNTIF($E$2:E1168,E1168)&amp;E1168</f>
        <v xml:space="preserve">42Öğrenci İşleri Daire Başkanlığı </v>
      </c>
      <c r="B1168" t="s">
        <v>2870</v>
      </c>
      <c r="C1168" t="s">
        <v>1311</v>
      </c>
      <c r="D1168" t="s">
        <v>1992</v>
      </c>
      <c r="E1168" t="s">
        <v>133</v>
      </c>
      <c r="F1168">
        <v>0</v>
      </c>
      <c r="G1168">
        <v>0</v>
      </c>
      <c r="H1168">
        <v>2661379</v>
      </c>
    </row>
    <row r="1169" spans="1:8" x14ac:dyDescent="0.25">
      <c r="A1169" t="str">
        <f>COUNTIF($E$2:E1169,E1169)&amp;E1169</f>
        <v>6Uzaktan Eğitim Uygulmama ve Araştırma Merkezi</v>
      </c>
      <c r="B1169" t="s">
        <v>2871</v>
      </c>
      <c r="C1169" t="s">
        <v>1312</v>
      </c>
      <c r="D1169" t="s">
        <v>1991</v>
      </c>
      <c r="E1169" t="s">
        <v>127</v>
      </c>
      <c r="F1169">
        <v>0</v>
      </c>
      <c r="G1169">
        <v>0</v>
      </c>
      <c r="H1169">
        <v>2661460</v>
      </c>
    </row>
    <row r="1170" spans="1:8" x14ac:dyDescent="0.25">
      <c r="A1170" t="str">
        <f>COUNTIF($E$2:E1170,E1170)&amp;E1170</f>
        <v>7Yabancı Diller Yüksekokulu Müdürlüğü</v>
      </c>
      <c r="B1170" t="s">
        <v>2516</v>
      </c>
      <c r="C1170" t="s">
        <v>1313</v>
      </c>
      <c r="D1170" t="s">
        <v>1991</v>
      </c>
      <c r="E1170" t="s">
        <v>130</v>
      </c>
      <c r="F1170">
        <v>0</v>
      </c>
      <c r="G1170">
        <v>0</v>
      </c>
      <c r="H1170">
        <v>2661973</v>
      </c>
    </row>
    <row r="1171" spans="1:8" x14ac:dyDescent="0.25">
      <c r="A1171" t="str">
        <f>COUNTIF($E$2:E1171,E1171)&amp;E1171</f>
        <v>83Sağlık Kültür ve Spor Daire Başkanlığı</v>
      </c>
      <c r="B1171" t="s">
        <v>2683</v>
      </c>
      <c r="C1171" t="s">
        <v>1314</v>
      </c>
      <c r="D1171" t="s">
        <v>1992</v>
      </c>
      <c r="E1171" t="s">
        <v>45</v>
      </c>
      <c r="F1171">
        <v>0</v>
      </c>
      <c r="G1171">
        <v>0</v>
      </c>
      <c r="H1171">
        <v>2662104</v>
      </c>
    </row>
    <row r="1172" spans="1:8" x14ac:dyDescent="0.25">
      <c r="A1172" t="str">
        <f>COUNTIF($E$2:E1172,E1172)&amp;E1172</f>
        <v>9TSK Modelleme ve Similasyon Araş.ve Uyg.Mer. (TSK MODSİMMER)</v>
      </c>
      <c r="B1172" t="s">
        <v>2872</v>
      </c>
      <c r="C1172" t="s">
        <v>1315</v>
      </c>
      <c r="D1172" t="s">
        <v>1991</v>
      </c>
      <c r="E1172" t="s">
        <v>52</v>
      </c>
      <c r="F1172">
        <v>0</v>
      </c>
      <c r="G1172">
        <v>0</v>
      </c>
      <c r="H1172">
        <v>2662146</v>
      </c>
    </row>
    <row r="1173" spans="1:8" x14ac:dyDescent="0.25">
      <c r="A1173" t="str">
        <f>COUNTIF($E$2:E1173,E1173)&amp;E1173</f>
        <v>19Engelsiz ODTÜ Birimi</v>
      </c>
      <c r="B1173" t="s">
        <v>2122</v>
      </c>
      <c r="C1173" t="s">
        <v>1316</v>
      </c>
      <c r="D1173" t="s">
        <v>1991</v>
      </c>
      <c r="E1173" t="s">
        <v>29</v>
      </c>
      <c r="F1173">
        <v>0</v>
      </c>
      <c r="G1173">
        <v>0</v>
      </c>
      <c r="H1173">
        <v>2662229</v>
      </c>
    </row>
    <row r="1174" spans="1:8" x14ac:dyDescent="0.25">
      <c r="A1174" t="str">
        <f>COUNTIF($E$2:E1174,E1174)&amp;E1174</f>
        <v>20Engelsiz ODTÜ Birimi</v>
      </c>
      <c r="B1174" t="s">
        <v>2567</v>
      </c>
      <c r="C1174" t="s">
        <v>1317</v>
      </c>
      <c r="D1174" t="s">
        <v>1991</v>
      </c>
      <c r="E1174" t="s">
        <v>29</v>
      </c>
      <c r="F1174">
        <v>0</v>
      </c>
      <c r="G1174">
        <v>0</v>
      </c>
      <c r="H1174">
        <v>2662252</v>
      </c>
    </row>
    <row r="1175" spans="1:8" x14ac:dyDescent="0.25">
      <c r="A1175" t="str">
        <f>COUNTIF($E$2:E1175,E1175)&amp;E1175</f>
        <v>7Uzaktan Eğitim Uygulmama ve Araştırma Merkezi</v>
      </c>
      <c r="B1175" t="s">
        <v>2873</v>
      </c>
      <c r="C1175" t="s">
        <v>1318</v>
      </c>
      <c r="D1175" t="s">
        <v>1991</v>
      </c>
      <c r="E1175" t="s">
        <v>127</v>
      </c>
      <c r="F1175">
        <v>0</v>
      </c>
      <c r="G1175">
        <v>0</v>
      </c>
      <c r="H1175">
        <v>2662278</v>
      </c>
    </row>
    <row r="1176" spans="1:8" x14ac:dyDescent="0.25">
      <c r="A1176" t="str">
        <f>COUNTIF($E$2:E1176,E1176)&amp;E1176</f>
        <v>8Yabancı Diller Yüksekokulu Müdürlüğü</v>
      </c>
      <c r="B1176" t="s">
        <v>2874</v>
      </c>
      <c r="C1176" t="s">
        <v>1319</v>
      </c>
      <c r="D1176" t="s">
        <v>1991</v>
      </c>
      <c r="E1176" t="s">
        <v>130</v>
      </c>
      <c r="F1176">
        <v>0</v>
      </c>
      <c r="G1176">
        <v>0</v>
      </c>
      <c r="H1176">
        <v>2662336</v>
      </c>
    </row>
    <row r="1177" spans="1:8" x14ac:dyDescent="0.25">
      <c r="A1177" t="str">
        <f>COUNTIF($E$2:E1177,E1177)&amp;E1177</f>
        <v>9Yabancı Diller Yüksekokulu Müdürlüğü</v>
      </c>
      <c r="B1177" t="s">
        <v>2101</v>
      </c>
      <c r="C1177" t="s">
        <v>1320</v>
      </c>
      <c r="D1177" t="s">
        <v>1991</v>
      </c>
      <c r="E1177" t="s">
        <v>130</v>
      </c>
      <c r="F1177">
        <v>0</v>
      </c>
      <c r="G1177">
        <v>0</v>
      </c>
      <c r="H1177">
        <v>2662484</v>
      </c>
    </row>
    <row r="1178" spans="1:8" x14ac:dyDescent="0.25">
      <c r="A1178" t="str">
        <f>COUNTIF($E$2:E1178,E1178)&amp;E1178</f>
        <v>10Yabancı Diller Yüksekokulu Müdürlüğü</v>
      </c>
      <c r="B1178" t="s">
        <v>2875</v>
      </c>
      <c r="C1178" t="s">
        <v>1321</v>
      </c>
      <c r="D1178" t="s">
        <v>1991</v>
      </c>
      <c r="E1178" t="s">
        <v>130</v>
      </c>
      <c r="F1178">
        <v>0</v>
      </c>
      <c r="G1178">
        <v>0</v>
      </c>
      <c r="H1178">
        <v>2662492</v>
      </c>
    </row>
    <row r="1179" spans="1:8" x14ac:dyDescent="0.25">
      <c r="A1179" t="str">
        <f>COUNTIF($E$2:E1179,E1179)&amp;E1179</f>
        <v>11Yabancı Diller Yüksekokulu Müdürlüğü</v>
      </c>
      <c r="B1179" t="s">
        <v>2852</v>
      </c>
      <c r="C1179" t="s">
        <v>1322</v>
      </c>
      <c r="D1179" t="s">
        <v>1991</v>
      </c>
      <c r="E1179" t="s">
        <v>130</v>
      </c>
      <c r="F1179">
        <v>0</v>
      </c>
      <c r="G1179">
        <v>0</v>
      </c>
      <c r="H1179">
        <v>2662542</v>
      </c>
    </row>
    <row r="1180" spans="1:8" x14ac:dyDescent="0.25">
      <c r="A1180" t="str">
        <f>COUNTIF($E$2:E1180,E1180)&amp;E1180</f>
        <v>12Yabancı Diller Yüksekokulu Müdürlüğü</v>
      </c>
      <c r="B1180" t="s">
        <v>2876</v>
      </c>
      <c r="C1180" t="s">
        <v>1323</v>
      </c>
      <c r="D1180" t="s">
        <v>1991</v>
      </c>
      <c r="E1180" t="s">
        <v>130</v>
      </c>
      <c r="F1180">
        <v>0</v>
      </c>
      <c r="G1180">
        <v>0</v>
      </c>
      <c r="H1180">
        <v>2662591</v>
      </c>
    </row>
    <row r="1181" spans="1:8" x14ac:dyDescent="0.25">
      <c r="A1181" t="str">
        <f>COUNTIF($E$2:E1181,E1181)&amp;E1181</f>
        <v>13Yabancı Diller Yüksekokulu Müdürlüğü</v>
      </c>
      <c r="B1181" t="s">
        <v>2877</v>
      </c>
      <c r="C1181" t="s">
        <v>1324</v>
      </c>
      <c r="D1181" t="s">
        <v>1991</v>
      </c>
      <c r="E1181" t="s">
        <v>130</v>
      </c>
      <c r="F1181">
        <v>0</v>
      </c>
      <c r="G1181">
        <v>0</v>
      </c>
      <c r="H1181">
        <v>2662609</v>
      </c>
    </row>
    <row r="1182" spans="1:8" x14ac:dyDescent="0.25">
      <c r="A1182" t="str">
        <f>COUNTIF($E$2:E1182,E1182)&amp;E1182</f>
        <v>14Yabancı Diller Yüksekokulu Müdürlüğü</v>
      </c>
      <c r="B1182" t="s">
        <v>2302</v>
      </c>
      <c r="C1182" t="s">
        <v>1325</v>
      </c>
      <c r="D1182" t="s">
        <v>1991</v>
      </c>
      <c r="E1182" t="s">
        <v>130</v>
      </c>
      <c r="F1182">
        <v>0</v>
      </c>
      <c r="G1182">
        <v>0</v>
      </c>
      <c r="H1182">
        <v>2662641</v>
      </c>
    </row>
    <row r="1183" spans="1:8" x14ac:dyDescent="0.25">
      <c r="A1183" t="str">
        <f>COUNTIF($E$2:E1183,E1183)&amp;E1183</f>
        <v>15Yabancı Diller Yüksekokulu Müdürlüğü</v>
      </c>
      <c r="B1183" t="s">
        <v>2060</v>
      </c>
      <c r="C1183" t="s">
        <v>1326</v>
      </c>
      <c r="D1183" t="s">
        <v>1991</v>
      </c>
      <c r="E1183" t="s">
        <v>130</v>
      </c>
      <c r="F1183">
        <v>0</v>
      </c>
      <c r="G1183">
        <v>0</v>
      </c>
      <c r="H1183">
        <v>2662740</v>
      </c>
    </row>
    <row r="1184" spans="1:8" x14ac:dyDescent="0.25">
      <c r="A1184" t="str">
        <f>COUNTIF($E$2:E1184,E1184)&amp;E1184</f>
        <v>84Sağlık Kültür ve Spor Daire Başkanlığı</v>
      </c>
      <c r="B1184" t="s">
        <v>2659</v>
      </c>
      <c r="C1184" t="s">
        <v>1327</v>
      </c>
      <c r="D1184" t="s">
        <v>1992</v>
      </c>
      <c r="E1184" t="s">
        <v>45</v>
      </c>
      <c r="F1184">
        <v>0</v>
      </c>
      <c r="G1184">
        <v>0</v>
      </c>
      <c r="H1184">
        <v>2662765</v>
      </c>
    </row>
    <row r="1185" spans="1:8" x14ac:dyDescent="0.25">
      <c r="A1185" t="str">
        <f>COUNTIF($E$2:E1185,E1185)&amp;E1185</f>
        <v>85Sağlık Kültür ve Spor Daire Başkanlığı</v>
      </c>
      <c r="B1185" t="s">
        <v>2878</v>
      </c>
      <c r="C1185" t="s">
        <v>1328</v>
      </c>
      <c r="D1185" t="s">
        <v>1992</v>
      </c>
      <c r="E1185" t="s">
        <v>45</v>
      </c>
      <c r="F1185">
        <v>0</v>
      </c>
      <c r="G1185">
        <v>0</v>
      </c>
      <c r="H1185">
        <v>2662948</v>
      </c>
    </row>
    <row r="1186" spans="1:8" x14ac:dyDescent="0.25">
      <c r="A1186" t="str">
        <f>COUNTIF($E$2:E1186,E1186)&amp;E1186</f>
        <v>16Yabancı Diller Yüksekokulu Müdürlüğü</v>
      </c>
      <c r="B1186" t="s">
        <v>2775</v>
      </c>
      <c r="C1186" t="s">
        <v>1329</v>
      </c>
      <c r="D1186" t="s">
        <v>1991</v>
      </c>
      <c r="E1186" t="s">
        <v>130</v>
      </c>
      <c r="F1186">
        <v>0</v>
      </c>
      <c r="G1186">
        <v>0</v>
      </c>
      <c r="H1186">
        <v>2662955</v>
      </c>
    </row>
    <row r="1187" spans="1:8" x14ac:dyDescent="0.25">
      <c r="A1187" t="str">
        <f>COUNTIF($E$2:E1187,E1187)&amp;E1187</f>
        <v>1YTM-MATPUM Yapılı Çevre ve Tasarım Uygulama ve Araştırma Merkezi</v>
      </c>
      <c r="B1187" t="s">
        <v>2598</v>
      </c>
      <c r="C1187" t="s">
        <v>1330</v>
      </c>
      <c r="D1187" t="s">
        <v>1991</v>
      </c>
      <c r="E1187" t="s">
        <v>54</v>
      </c>
      <c r="F1187">
        <v>0</v>
      </c>
      <c r="G1187">
        <v>0</v>
      </c>
      <c r="H1187">
        <v>2663052</v>
      </c>
    </row>
    <row r="1188" spans="1:8" x14ac:dyDescent="0.25">
      <c r="A1188" t="str">
        <f>COUNTIF($E$2:E1188,E1188)&amp;E1188</f>
        <v xml:space="preserve">34Bilgi İşlem Daire Başkanlığı </v>
      </c>
      <c r="B1188" t="s">
        <v>2879</v>
      </c>
      <c r="C1188" t="s">
        <v>1331</v>
      </c>
      <c r="D1188" t="s">
        <v>1992</v>
      </c>
      <c r="E1188" t="s">
        <v>22</v>
      </c>
      <c r="F1188">
        <v>0</v>
      </c>
      <c r="G1188">
        <v>0</v>
      </c>
      <c r="H1188">
        <v>2663169</v>
      </c>
    </row>
    <row r="1189" spans="1:8" x14ac:dyDescent="0.25">
      <c r="A1189" t="str">
        <f>COUNTIF($E$2:E1189,E1189)&amp;E1189</f>
        <v xml:space="preserve">35Bilgi İşlem Daire Başkanlığı </v>
      </c>
      <c r="B1189" t="s">
        <v>2310</v>
      </c>
      <c r="C1189" t="s">
        <v>1332</v>
      </c>
      <c r="D1189" t="s">
        <v>1992</v>
      </c>
      <c r="E1189" t="s">
        <v>22</v>
      </c>
      <c r="F1189">
        <v>0</v>
      </c>
      <c r="G1189">
        <v>0</v>
      </c>
      <c r="H1189">
        <v>2663250</v>
      </c>
    </row>
    <row r="1190" spans="1:8" x14ac:dyDescent="0.25">
      <c r="A1190" t="str">
        <f>COUNTIF($E$2:E1190,E1190)&amp;E1190</f>
        <v>2YTM-MATPUM Yapılı Çevre ve Tasarım Uygulama ve Araştırma Merkezi</v>
      </c>
      <c r="B1190" t="s">
        <v>2038</v>
      </c>
      <c r="C1190" t="s">
        <v>1333</v>
      </c>
      <c r="D1190" t="s">
        <v>1991</v>
      </c>
      <c r="E1190" t="s">
        <v>54</v>
      </c>
      <c r="F1190">
        <v>0</v>
      </c>
      <c r="G1190">
        <v>0</v>
      </c>
      <c r="H1190">
        <v>2663284</v>
      </c>
    </row>
    <row r="1191" spans="1:8" x14ac:dyDescent="0.25">
      <c r="A1191" t="str">
        <f>COUNTIF($E$2:E1191,E1191)&amp;E1191</f>
        <v xml:space="preserve">36Bilgi İşlem Daire Başkanlığı </v>
      </c>
      <c r="B1191" t="s">
        <v>2087</v>
      </c>
      <c r="C1191" t="s">
        <v>1334</v>
      </c>
      <c r="D1191" t="s">
        <v>1992</v>
      </c>
      <c r="E1191" t="s">
        <v>22</v>
      </c>
      <c r="F1191">
        <v>0</v>
      </c>
      <c r="G1191">
        <v>0</v>
      </c>
      <c r="H1191">
        <v>2663292</v>
      </c>
    </row>
    <row r="1192" spans="1:8" x14ac:dyDescent="0.25">
      <c r="A1192" t="str">
        <f>COUNTIF($E$2:E1192,E1192)&amp;E1192</f>
        <v>3YTM-MATPUM Yapılı Çevre ve Tasarım Uygulama ve Araştırma Merkezi</v>
      </c>
      <c r="B1192" t="s">
        <v>2310</v>
      </c>
      <c r="C1192" t="s">
        <v>1335</v>
      </c>
      <c r="D1192" t="s">
        <v>1991</v>
      </c>
      <c r="E1192" t="s">
        <v>54</v>
      </c>
      <c r="F1192">
        <v>0</v>
      </c>
      <c r="G1192">
        <v>0</v>
      </c>
      <c r="H1192">
        <v>2663367</v>
      </c>
    </row>
    <row r="1193" spans="1:8" x14ac:dyDescent="0.25">
      <c r="A1193" t="str">
        <f>COUNTIF($E$2:E1193,E1193)&amp;E1193</f>
        <v>4YTM-MATPUM Yapılı Çevre ve Tasarım Uygulama ve Araştırma Merkezi</v>
      </c>
      <c r="B1193" t="s">
        <v>2694</v>
      </c>
      <c r="C1193" t="s">
        <v>1336</v>
      </c>
      <c r="D1193" t="s">
        <v>1991</v>
      </c>
      <c r="E1193" t="s">
        <v>54</v>
      </c>
      <c r="F1193">
        <v>0</v>
      </c>
      <c r="G1193">
        <v>0</v>
      </c>
      <c r="H1193">
        <v>2663409</v>
      </c>
    </row>
    <row r="1194" spans="1:8" x14ac:dyDescent="0.25">
      <c r="A1194" t="str">
        <f>COUNTIF($E$2:E1194,E1194)&amp;E1194</f>
        <v>5YTM-MATPUM Yapılı Çevre ve Tasarım Uygulama ve Araştırma Merkezi</v>
      </c>
      <c r="B1194" t="s">
        <v>2880</v>
      </c>
      <c r="C1194" t="s">
        <v>1337</v>
      </c>
      <c r="D1194" t="s">
        <v>1991</v>
      </c>
      <c r="E1194" t="s">
        <v>54</v>
      </c>
      <c r="F1194">
        <v>0</v>
      </c>
      <c r="G1194">
        <v>0</v>
      </c>
      <c r="H1194">
        <v>2663490</v>
      </c>
    </row>
    <row r="1195" spans="1:8" x14ac:dyDescent="0.25">
      <c r="A1195" t="str">
        <f>COUNTIF($E$2:E1195,E1195)&amp;E1195</f>
        <v xml:space="preserve">37Bilgi İşlem Daire Başkanlığı </v>
      </c>
      <c r="B1195" t="s">
        <v>2881</v>
      </c>
      <c r="C1195" t="s">
        <v>1338</v>
      </c>
      <c r="D1195" t="s">
        <v>1992</v>
      </c>
      <c r="E1195" t="s">
        <v>22</v>
      </c>
      <c r="F1195">
        <v>0</v>
      </c>
      <c r="G1195">
        <v>0</v>
      </c>
      <c r="H1195">
        <v>2663599</v>
      </c>
    </row>
    <row r="1196" spans="1:8" x14ac:dyDescent="0.25">
      <c r="A1196" t="str">
        <f>COUNTIF($E$2:E1196,E1196)&amp;E1196</f>
        <v>6YTM-MATPUM Yapılı Çevre ve Tasarım Uygulama ve Araştırma Merkezi</v>
      </c>
      <c r="B1196" t="s">
        <v>2617</v>
      </c>
      <c r="C1196" t="s">
        <v>1339</v>
      </c>
      <c r="D1196" t="s">
        <v>1991</v>
      </c>
      <c r="E1196" t="s">
        <v>54</v>
      </c>
      <c r="F1196">
        <v>0</v>
      </c>
      <c r="G1196">
        <v>0</v>
      </c>
      <c r="H1196">
        <v>2663631</v>
      </c>
    </row>
    <row r="1197" spans="1:8" x14ac:dyDescent="0.25">
      <c r="A1197" t="str">
        <f>COUNTIF($E$2:E1197,E1197)&amp;E1197</f>
        <v>7YTM-MATPUM Yapılı Çevre ve Tasarım Uygulama ve Araştırma Merkezi</v>
      </c>
      <c r="B1197" t="s">
        <v>2882</v>
      </c>
      <c r="C1197" t="s">
        <v>1340</v>
      </c>
      <c r="D1197" t="s">
        <v>1991</v>
      </c>
      <c r="E1197" t="s">
        <v>54</v>
      </c>
      <c r="F1197">
        <v>0</v>
      </c>
      <c r="G1197">
        <v>0</v>
      </c>
      <c r="H1197">
        <v>2663649</v>
      </c>
    </row>
    <row r="1198" spans="1:8" x14ac:dyDescent="0.25">
      <c r="A1198" t="str">
        <f>COUNTIF($E$2:E1198,E1198)&amp;E1198</f>
        <v xml:space="preserve">38Bilgi İşlem Daire Başkanlığı </v>
      </c>
      <c r="B1198" t="s">
        <v>2201</v>
      </c>
      <c r="C1198" t="s">
        <v>1341</v>
      </c>
      <c r="D1198" t="s">
        <v>1992</v>
      </c>
      <c r="E1198" t="s">
        <v>22</v>
      </c>
      <c r="F1198">
        <v>0</v>
      </c>
      <c r="G1198">
        <v>0</v>
      </c>
      <c r="H1198">
        <v>2663748</v>
      </c>
    </row>
    <row r="1199" spans="1:8" x14ac:dyDescent="0.25">
      <c r="A1199" t="str">
        <f>COUNTIF($E$2:E1199,E1199)&amp;E1199</f>
        <v>8YTM-MATPUM Yapılı Çevre ve Tasarım Uygulama ve Araştırma Merkezi</v>
      </c>
      <c r="B1199" t="s">
        <v>2758</v>
      </c>
      <c r="C1199" t="s">
        <v>1342</v>
      </c>
      <c r="D1199" t="s">
        <v>1991</v>
      </c>
      <c r="E1199" t="s">
        <v>54</v>
      </c>
      <c r="F1199">
        <v>0</v>
      </c>
      <c r="G1199">
        <v>0</v>
      </c>
      <c r="H1199">
        <v>2663839</v>
      </c>
    </row>
    <row r="1200" spans="1:8" x14ac:dyDescent="0.25">
      <c r="A1200" t="str">
        <f>COUNTIF($E$2:E1200,E1200)&amp;E1200</f>
        <v xml:space="preserve">39Bilgi İşlem Daire Başkanlığı </v>
      </c>
      <c r="B1200" t="s">
        <v>2883</v>
      </c>
      <c r="C1200" t="s">
        <v>1343</v>
      </c>
      <c r="D1200" t="s">
        <v>1992</v>
      </c>
      <c r="E1200" t="s">
        <v>22</v>
      </c>
      <c r="F1200">
        <v>0</v>
      </c>
      <c r="G1200">
        <v>0</v>
      </c>
      <c r="H1200">
        <v>2663847</v>
      </c>
    </row>
    <row r="1201" spans="1:8" x14ac:dyDescent="0.25">
      <c r="A1201" t="str">
        <f>COUNTIF($E$2:E1201,E1201)&amp;E1201</f>
        <v>9Global Etkileşim ve Basın Ofisi (eski ismi Basın Bürosu (Rektörlüğe Bağlı Birim))</v>
      </c>
      <c r="B1201" t="s">
        <v>2317</v>
      </c>
      <c r="C1201" t="s">
        <v>1344</v>
      </c>
      <c r="D1201" t="s">
        <v>1991</v>
      </c>
      <c r="E1201" t="s">
        <v>138</v>
      </c>
      <c r="F1201">
        <v>0</v>
      </c>
      <c r="G1201">
        <v>0</v>
      </c>
      <c r="H1201">
        <v>2663953</v>
      </c>
    </row>
    <row r="1202" spans="1:8" x14ac:dyDescent="0.25">
      <c r="A1202" t="str">
        <f>COUNTIF($E$2:E1202,E1202)&amp;E1202</f>
        <v>10Global Etkileşim ve Basın Ofisi (eski ismi Basın Bürosu (Rektörlüğe Bağlı Birim))</v>
      </c>
      <c r="B1202" t="s">
        <v>2884</v>
      </c>
      <c r="C1202" t="s">
        <v>1345</v>
      </c>
      <c r="D1202" t="s">
        <v>1991</v>
      </c>
      <c r="E1202" t="s">
        <v>138</v>
      </c>
      <c r="F1202">
        <v>0</v>
      </c>
      <c r="G1202">
        <v>0</v>
      </c>
      <c r="H1202">
        <v>2663961</v>
      </c>
    </row>
    <row r="1203" spans="1:8" x14ac:dyDescent="0.25">
      <c r="A1203" t="str">
        <f>COUNTIF($E$2:E1203,E1203)&amp;E1203</f>
        <v>11Global Etkileşim ve Basın Ofisi (eski ismi Basın Bürosu (Rektörlüğe Bağlı Birim))</v>
      </c>
      <c r="B1203" t="s">
        <v>2885</v>
      </c>
      <c r="C1203" t="s">
        <v>1346</v>
      </c>
      <c r="D1203" t="s">
        <v>1991</v>
      </c>
      <c r="E1203" t="s">
        <v>138</v>
      </c>
      <c r="F1203">
        <v>0</v>
      </c>
      <c r="G1203">
        <v>0</v>
      </c>
      <c r="H1203">
        <v>2664001</v>
      </c>
    </row>
    <row r="1204" spans="1:8" x14ac:dyDescent="0.25">
      <c r="A1204" t="str">
        <f>COUNTIF($E$2:E1204,E1204)&amp;E1204</f>
        <v xml:space="preserve">40Bilgi İşlem Daire Başkanlığı </v>
      </c>
      <c r="B1204" t="s">
        <v>2310</v>
      </c>
      <c r="C1204" t="s">
        <v>1347</v>
      </c>
      <c r="D1204" t="s">
        <v>1992</v>
      </c>
      <c r="E1204" t="s">
        <v>22</v>
      </c>
      <c r="F1204">
        <v>0</v>
      </c>
      <c r="G1204">
        <v>0</v>
      </c>
      <c r="H1204">
        <v>2664035</v>
      </c>
    </row>
    <row r="1205" spans="1:8" x14ac:dyDescent="0.25">
      <c r="A1205" t="str">
        <f>COUNTIF($E$2:E1205,E1205)&amp;E1205</f>
        <v>12Global Etkileşim ve Basın Ofisi (eski ismi Basın Bürosu (Rektörlüğe Bağlı Birim))</v>
      </c>
      <c r="B1205" t="s">
        <v>2886</v>
      </c>
      <c r="C1205" t="s">
        <v>1348</v>
      </c>
      <c r="D1205" t="s">
        <v>1991</v>
      </c>
      <c r="E1205" t="s">
        <v>138</v>
      </c>
      <c r="F1205">
        <v>0</v>
      </c>
      <c r="G1205">
        <v>0</v>
      </c>
      <c r="H1205">
        <v>2664050</v>
      </c>
    </row>
    <row r="1206" spans="1:8" x14ac:dyDescent="0.25">
      <c r="A1206" t="str">
        <f>COUNTIF($E$2:E1206,E1206)&amp;E1206</f>
        <v>13Global Etkileşim ve Basın Ofisi (eski ismi Basın Bürosu (Rektörlüğe Bağlı Birim))</v>
      </c>
      <c r="B1206" t="s">
        <v>2581</v>
      </c>
      <c r="C1206" t="s">
        <v>1349</v>
      </c>
      <c r="D1206" t="s">
        <v>1991</v>
      </c>
      <c r="E1206" t="s">
        <v>138</v>
      </c>
      <c r="F1206">
        <v>0</v>
      </c>
      <c r="G1206">
        <v>0</v>
      </c>
      <c r="H1206">
        <v>2664183</v>
      </c>
    </row>
    <row r="1207" spans="1:8" x14ac:dyDescent="0.25">
      <c r="A1207" t="str">
        <f>COUNTIF($E$2:E1207,E1207)&amp;E1207</f>
        <v>14Global Etkileşim ve Basın Ofisi (eski ismi Basın Bürosu (Rektörlüğe Bağlı Birim))</v>
      </c>
      <c r="B1207" t="s">
        <v>2383</v>
      </c>
      <c r="C1207" t="s">
        <v>1350</v>
      </c>
      <c r="D1207" t="s">
        <v>1991</v>
      </c>
      <c r="E1207" t="s">
        <v>138</v>
      </c>
      <c r="F1207">
        <v>0</v>
      </c>
      <c r="G1207">
        <v>0</v>
      </c>
      <c r="H1207">
        <v>2664225</v>
      </c>
    </row>
    <row r="1208" spans="1:8" x14ac:dyDescent="0.25">
      <c r="A1208" t="str">
        <f>COUNTIF($E$2:E1208,E1208)&amp;E1208</f>
        <v>4ODTÜ Kurumsal Gelişim ve Planlama Ofisi (KGPO)</v>
      </c>
      <c r="B1208" t="s">
        <v>2464</v>
      </c>
      <c r="C1208" t="s">
        <v>1351</v>
      </c>
      <c r="D1208" t="s">
        <v>1991</v>
      </c>
      <c r="E1208" t="s">
        <v>145</v>
      </c>
      <c r="F1208">
        <v>0</v>
      </c>
      <c r="G1208">
        <v>0</v>
      </c>
      <c r="H1208">
        <v>2664274</v>
      </c>
    </row>
    <row r="1209" spans="1:8" x14ac:dyDescent="0.25">
      <c r="A1209" t="str">
        <f>COUNTIF($E$2:E1209,E1209)&amp;E1209</f>
        <v>63Öğrenci Dekanlığı</v>
      </c>
      <c r="B1209" t="s">
        <v>2887</v>
      </c>
      <c r="C1209" t="s">
        <v>1352</v>
      </c>
      <c r="D1209" t="s">
        <v>1992</v>
      </c>
      <c r="E1209" t="s">
        <v>117</v>
      </c>
      <c r="F1209">
        <v>0</v>
      </c>
      <c r="G1209">
        <v>0</v>
      </c>
      <c r="H1209">
        <v>2664332</v>
      </c>
    </row>
    <row r="1210" spans="1:8" x14ac:dyDescent="0.25">
      <c r="A1210" t="str">
        <f>COUNTIF($E$2:E1210,E1210)&amp;E1210</f>
        <v>99Fen-Edebiyat Fakültesi</v>
      </c>
      <c r="B1210" t="s">
        <v>2191</v>
      </c>
      <c r="C1210" t="s">
        <v>1353</v>
      </c>
      <c r="D1210" t="s">
        <v>1991</v>
      </c>
      <c r="E1210" t="s">
        <v>31</v>
      </c>
      <c r="F1210">
        <v>0</v>
      </c>
      <c r="G1210">
        <v>0</v>
      </c>
      <c r="H1210">
        <v>2664340</v>
      </c>
    </row>
    <row r="1211" spans="1:8" x14ac:dyDescent="0.25">
      <c r="A1211" t="str">
        <f>COUNTIF($E$2:E1211,E1211)&amp;E1211</f>
        <v>15Global Etkileşim ve Basın Ofisi (eski ismi Basın Bürosu (Rektörlüğe Bağlı Birim))</v>
      </c>
      <c r="B1211" t="s">
        <v>2730</v>
      </c>
      <c r="C1211" t="s">
        <v>1354</v>
      </c>
      <c r="D1211" t="s">
        <v>1991</v>
      </c>
      <c r="E1211" t="s">
        <v>138</v>
      </c>
      <c r="F1211">
        <v>0</v>
      </c>
      <c r="G1211">
        <v>0</v>
      </c>
      <c r="H1211">
        <v>2664555</v>
      </c>
    </row>
    <row r="1212" spans="1:8" x14ac:dyDescent="0.25">
      <c r="A1212" t="str">
        <f>COUNTIF($E$2:E1212,E1212)&amp;E1212</f>
        <v>16Global Etkileşim ve Basın Ofisi (eski ismi Basın Bürosu (Rektörlüğe Bağlı Birim))</v>
      </c>
      <c r="B1212" t="s">
        <v>2777</v>
      </c>
      <c r="C1212" t="s">
        <v>1355</v>
      </c>
      <c r="D1212" t="s">
        <v>1991</v>
      </c>
      <c r="E1212" t="s">
        <v>138</v>
      </c>
      <c r="F1212">
        <v>0</v>
      </c>
      <c r="G1212">
        <v>0</v>
      </c>
      <c r="H1212">
        <v>2664571</v>
      </c>
    </row>
    <row r="1213" spans="1:8" x14ac:dyDescent="0.25">
      <c r="A1213" t="str">
        <f>COUNTIF($E$2:E1213,E1213)&amp;E1213</f>
        <v>17Global Etkileşim ve Basın Ofisi (eski ismi Basın Bürosu (Rektörlüğe Bağlı Birim))</v>
      </c>
      <c r="B1213" t="s">
        <v>2026</v>
      </c>
      <c r="C1213" t="s">
        <v>1356</v>
      </c>
      <c r="D1213" t="s">
        <v>1991</v>
      </c>
      <c r="E1213" t="s">
        <v>138</v>
      </c>
      <c r="F1213">
        <v>0</v>
      </c>
      <c r="G1213">
        <v>0</v>
      </c>
      <c r="H1213">
        <v>2664720</v>
      </c>
    </row>
    <row r="1214" spans="1:8" x14ac:dyDescent="0.25">
      <c r="A1214" t="str">
        <f>COUNTIF($E$2:E1214,E1214)&amp;E1214</f>
        <v>18Global Etkileşim ve Basın Ofisi (eski ismi Basın Bürosu (Rektörlüğe Bağlı Birim))</v>
      </c>
      <c r="B1214" t="s">
        <v>2727</v>
      </c>
      <c r="C1214" t="s">
        <v>1357</v>
      </c>
      <c r="D1214" t="s">
        <v>1991</v>
      </c>
      <c r="E1214" t="s">
        <v>138</v>
      </c>
      <c r="F1214">
        <v>0</v>
      </c>
      <c r="G1214">
        <v>0</v>
      </c>
      <c r="H1214">
        <v>2664746</v>
      </c>
    </row>
    <row r="1215" spans="1:8" x14ac:dyDescent="0.25">
      <c r="A1215" t="str">
        <f>COUNTIF($E$2:E1215,E1215)&amp;E1215</f>
        <v>19Global Etkileşim ve Basın Ofisi (eski ismi Basın Bürosu (Rektörlüğe Bağlı Birim))</v>
      </c>
      <c r="B1215" t="s">
        <v>2888</v>
      </c>
      <c r="C1215" t="s">
        <v>1358</v>
      </c>
      <c r="D1215" t="s">
        <v>1991</v>
      </c>
      <c r="E1215" t="s">
        <v>138</v>
      </c>
      <c r="F1215">
        <v>0</v>
      </c>
      <c r="G1215">
        <v>0</v>
      </c>
      <c r="H1215">
        <v>2664852</v>
      </c>
    </row>
    <row r="1216" spans="1:8" x14ac:dyDescent="0.25">
      <c r="A1216" t="str">
        <f>COUNTIF($E$2:E1216,E1216)&amp;E1216</f>
        <v>20Global Etkileşim ve Basın Ofisi (eski ismi Basın Bürosu (Rektörlüğe Bağlı Birim))</v>
      </c>
      <c r="B1216" t="s">
        <v>2889</v>
      </c>
      <c r="C1216" t="s">
        <v>1359</v>
      </c>
      <c r="D1216" t="s">
        <v>1991</v>
      </c>
      <c r="E1216" t="s">
        <v>138</v>
      </c>
      <c r="F1216">
        <v>0</v>
      </c>
      <c r="G1216">
        <v>0</v>
      </c>
      <c r="H1216">
        <v>2664878</v>
      </c>
    </row>
    <row r="1217" spans="1:8" x14ac:dyDescent="0.25">
      <c r="A1217" t="str">
        <f>COUNTIF($E$2:E1217,E1217)&amp;E1217</f>
        <v>21Global Etkileşim ve Basın Ofisi (eski ismi Basın Bürosu (Rektörlüğe Bağlı Birim))</v>
      </c>
      <c r="B1217" t="s">
        <v>2243</v>
      </c>
      <c r="C1217" t="s">
        <v>1360</v>
      </c>
      <c r="D1217" t="s">
        <v>1991</v>
      </c>
      <c r="E1217" t="s">
        <v>138</v>
      </c>
      <c r="F1217">
        <v>0</v>
      </c>
      <c r="G1217">
        <v>0</v>
      </c>
      <c r="H1217">
        <v>2664928</v>
      </c>
    </row>
    <row r="1218" spans="1:8" x14ac:dyDescent="0.25">
      <c r="A1218" t="str">
        <f>COUNTIF($E$2:E1218,E1218)&amp;E1218</f>
        <v>15Teknokent Proje Yönetim ve Danışmanlık Ofisi / TEKNOKENT Teknoloji Transfer Ofisi</v>
      </c>
      <c r="B1218" t="s">
        <v>2026</v>
      </c>
      <c r="C1218" t="s">
        <v>1361</v>
      </c>
      <c r="D1218" t="s">
        <v>1991</v>
      </c>
      <c r="E1218" t="s">
        <v>51</v>
      </c>
      <c r="F1218">
        <v>0</v>
      </c>
      <c r="G1218">
        <v>0</v>
      </c>
      <c r="H1218">
        <v>2664936</v>
      </c>
    </row>
    <row r="1219" spans="1:8" x14ac:dyDescent="0.25">
      <c r="A1219" t="str">
        <f>COUNTIF($E$2:E1219,E1219)&amp;E1219</f>
        <v>16Teknokent Proje Yönetim ve Danışmanlık Ofisi / TEKNOKENT Teknoloji Transfer Ofisi</v>
      </c>
      <c r="B1219" t="s">
        <v>2727</v>
      </c>
      <c r="C1219" t="s">
        <v>1362</v>
      </c>
      <c r="D1219" t="s">
        <v>1991</v>
      </c>
      <c r="E1219" t="s">
        <v>51</v>
      </c>
      <c r="F1219">
        <v>0</v>
      </c>
      <c r="G1219">
        <v>0</v>
      </c>
      <c r="H1219">
        <v>2664985</v>
      </c>
    </row>
    <row r="1220" spans="1:8" x14ac:dyDescent="0.25">
      <c r="A1220" t="str">
        <f>COUNTIF($E$2:E1220,E1220)&amp;E1220</f>
        <v xml:space="preserve">41Bilgi İşlem Daire Başkanlığı </v>
      </c>
      <c r="B1220" t="s">
        <v>2890</v>
      </c>
      <c r="C1220" t="s">
        <v>1363</v>
      </c>
      <c r="D1220" t="s">
        <v>1992</v>
      </c>
      <c r="E1220" t="s">
        <v>22</v>
      </c>
      <c r="F1220">
        <v>0</v>
      </c>
      <c r="G1220">
        <v>0</v>
      </c>
      <c r="H1220">
        <v>2665123</v>
      </c>
    </row>
    <row r="1221" spans="1:8" x14ac:dyDescent="0.25">
      <c r="A1221" t="str">
        <f>COUNTIF($E$2:E1221,E1221)&amp;E1221</f>
        <v>17Teknokent Proje Yönetim ve Danışmanlık Ofisi / TEKNOKENT Teknoloji Transfer Ofisi</v>
      </c>
      <c r="B1221" t="s">
        <v>2034</v>
      </c>
      <c r="C1221" t="s">
        <v>1364</v>
      </c>
      <c r="D1221" t="s">
        <v>1991</v>
      </c>
      <c r="E1221" t="s">
        <v>51</v>
      </c>
      <c r="F1221">
        <v>0</v>
      </c>
      <c r="G1221">
        <v>0</v>
      </c>
      <c r="H1221">
        <v>2665230</v>
      </c>
    </row>
    <row r="1222" spans="1:8" x14ac:dyDescent="0.25">
      <c r="A1222" t="str">
        <f>COUNTIF($E$2:E1222,E1222)&amp;E1222</f>
        <v>18Teknokent Proje Yönetim ve Danışmanlık Ofisi / TEKNOKENT Teknoloji Transfer Ofisi</v>
      </c>
      <c r="B1222" t="s">
        <v>2646</v>
      </c>
      <c r="C1222" t="s">
        <v>1365</v>
      </c>
      <c r="D1222" t="s">
        <v>1991</v>
      </c>
      <c r="E1222" t="s">
        <v>51</v>
      </c>
      <c r="F1222">
        <v>0</v>
      </c>
      <c r="G1222">
        <v>0</v>
      </c>
      <c r="H1222">
        <v>2665248</v>
      </c>
    </row>
    <row r="1223" spans="1:8" x14ac:dyDescent="0.25">
      <c r="A1223" t="str">
        <f>COUNTIF($E$2:E1223,E1223)&amp;E1223</f>
        <v>19Teknokent Proje Yönetim ve Danışmanlık Ofisi / TEKNOKENT Teknoloji Transfer Ofisi</v>
      </c>
      <c r="B1223" t="s">
        <v>2852</v>
      </c>
      <c r="C1223" t="s">
        <v>1366</v>
      </c>
      <c r="D1223" t="s">
        <v>1991</v>
      </c>
      <c r="E1223" t="s">
        <v>51</v>
      </c>
      <c r="F1223">
        <v>0</v>
      </c>
      <c r="G1223">
        <v>0</v>
      </c>
      <c r="H1223">
        <v>2665263</v>
      </c>
    </row>
    <row r="1224" spans="1:8" x14ac:dyDescent="0.25">
      <c r="A1224" t="str">
        <f>COUNTIF($E$2:E1224,E1224)&amp;E1224</f>
        <v>20Teknokent Proje Yönetim ve Danışmanlık Ofisi / TEKNOKENT Teknoloji Transfer Ofisi</v>
      </c>
      <c r="B1224" t="s">
        <v>2668</v>
      </c>
      <c r="C1224" t="s">
        <v>1367</v>
      </c>
      <c r="D1224" t="s">
        <v>1991</v>
      </c>
      <c r="E1224" t="s">
        <v>51</v>
      </c>
      <c r="F1224">
        <v>0</v>
      </c>
      <c r="G1224">
        <v>0</v>
      </c>
      <c r="H1224">
        <v>2665321</v>
      </c>
    </row>
    <row r="1225" spans="1:8" x14ac:dyDescent="0.25">
      <c r="A1225" t="str">
        <f>COUNTIF($E$2:E1225,E1225)&amp;E1225</f>
        <v xml:space="preserve">42Bilgi İşlem Daire Başkanlığı </v>
      </c>
      <c r="B1225" t="s">
        <v>2383</v>
      </c>
      <c r="C1225" t="s">
        <v>1368</v>
      </c>
      <c r="D1225" t="s">
        <v>1992</v>
      </c>
      <c r="E1225" t="s">
        <v>22</v>
      </c>
      <c r="F1225">
        <v>0</v>
      </c>
      <c r="G1225">
        <v>0</v>
      </c>
      <c r="H1225">
        <v>2665396</v>
      </c>
    </row>
    <row r="1226" spans="1:8" x14ac:dyDescent="0.25">
      <c r="A1226" t="str">
        <f>COUNTIF($E$2:E1226,E1226)&amp;E1226</f>
        <v>7Rüzgar Enerjisi Teknolojileri Uygulama ve Araştırma Mrk.(RÜZGEM)</v>
      </c>
      <c r="B1226" t="s">
        <v>2213</v>
      </c>
      <c r="C1226" t="s">
        <v>1369</v>
      </c>
      <c r="D1226" t="s">
        <v>1991</v>
      </c>
      <c r="E1226" t="s">
        <v>123</v>
      </c>
      <c r="F1226">
        <v>0</v>
      </c>
      <c r="G1226">
        <v>0</v>
      </c>
      <c r="H1226">
        <v>2665420</v>
      </c>
    </row>
    <row r="1227" spans="1:8" x14ac:dyDescent="0.25">
      <c r="A1227" t="str">
        <f>COUNTIF($E$2:E1227,E1227)&amp;E1227</f>
        <v>8Rüzgar Enerjisi Teknolojileri Uygulama ve Araştırma Mrk.(RÜZGEM)</v>
      </c>
      <c r="B1227" t="s">
        <v>2713</v>
      </c>
      <c r="C1227" t="s">
        <v>1370</v>
      </c>
      <c r="D1227" t="s">
        <v>1991</v>
      </c>
      <c r="E1227" t="s">
        <v>123</v>
      </c>
      <c r="F1227">
        <v>0</v>
      </c>
      <c r="G1227">
        <v>0</v>
      </c>
      <c r="H1227">
        <v>2665636</v>
      </c>
    </row>
    <row r="1228" spans="1:8" x14ac:dyDescent="0.25">
      <c r="A1228" t="str">
        <f>COUNTIF($E$2:E1228,E1228)&amp;E1228</f>
        <v>11ÖGEM-Öğrenme ve Öğretmeyi Geliştime Uygulama ve Araştırma Merkezi</v>
      </c>
      <c r="B1228" t="s">
        <v>2060</v>
      </c>
      <c r="C1228" t="s">
        <v>1371</v>
      </c>
      <c r="D1228" t="s">
        <v>1991</v>
      </c>
      <c r="E1228" t="s">
        <v>111</v>
      </c>
      <c r="F1228">
        <v>0</v>
      </c>
      <c r="G1228">
        <v>0</v>
      </c>
      <c r="H1228">
        <v>2665958</v>
      </c>
    </row>
    <row r="1229" spans="1:8" x14ac:dyDescent="0.25">
      <c r="A1229" t="str">
        <f>COUNTIF($E$2:E1229,E1229)&amp;E1229</f>
        <v xml:space="preserve">43Bilgi İşlem Daire Başkanlığı </v>
      </c>
      <c r="B1229" t="s">
        <v>2891</v>
      </c>
      <c r="C1229" t="s">
        <v>1372</v>
      </c>
      <c r="D1229" t="s">
        <v>1992</v>
      </c>
      <c r="E1229" t="s">
        <v>22</v>
      </c>
      <c r="F1229">
        <v>0</v>
      </c>
      <c r="G1229">
        <v>0</v>
      </c>
      <c r="H1229">
        <v>2666014</v>
      </c>
    </row>
    <row r="1230" spans="1:8" x14ac:dyDescent="0.25">
      <c r="A1230" t="str">
        <f>COUNTIF($E$2:E1230,E1230)&amp;E1230</f>
        <v>12ÖGEM-Öğrenme ve Öğretmeyi Geliştime Uygulama ve Araştırma Merkezi</v>
      </c>
      <c r="B1230" t="s">
        <v>2026</v>
      </c>
      <c r="C1230" t="s">
        <v>1373</v>
      </c>
      <c r="D1230" t="s">
        <v>1991</v>
      </c>
      <c r="E1230" t="s">
        <v>111</v>
      </c>
      <c r="F1230">
        <v>0</v>
      </c>
      <c r="G1230">
        <v>0</v>
      </c>
      <c r="H1230">
        <v>2666329</v>
      </c>
    </row>
    <row r="1231" spans="1:8" x14ac:dyDescent="0.25">
      <c r="A1231" t="str">
        <f>COUNTIF($E$2:E1231,E1231)&amp;E1231</f>
        <v>28Kütüphane ve Dokümantasyon Daire Başkanlığı</v>
      </c>
      <c r="B1231" t="s">
        <v>2026</v>
      </c>
      <c r="C1231" t="s">
        <v>1374</v>
      </c>
      <c r="D1231" t="s">
        <v>1992</v>
      </c>
      <c r="E1231" t="s">
        <v>38</v>
      </c>
      <c r="F1231">
        <v>0</v>
      </c>
      <c r="G1231">
        <v>0</v>
      </c>
      <c r="H1231">
        <v>2666345</v>
      </c>
    </row>
    <row r="1232" spans="1:8" x14ac:dyDescent="0.25">
      <c r="A1232" t="str">
        <f>COUNTIF($E$2:E1232,E1232)&amp;E1232</f>
        <v>100Fen-Edebiyat Fakültesi</v>
      </c>
      <c r="B1232" t="s">
        <v>2428</v>
      </c>
      <c r="C1232" t="s">
        <v>1375</v>
      </c>
      <c r="D1232" t="s">
        <v>1991</v>
      </c>
      <c r="E1232" t="s">
        <v>31</v>
      </c>
      <c r="F1232">
        <v>0</v>
      </c>
      <c r="G1232">
        <v>0</v>
      </c>
      <c r="H1232">
        <v>2666428</v>
      </c>
    </row>
    <row r="1233" spans="1:8" x14ac:dyDescent="0.25">
      <c r="A1233" t="str">
        <f>COUNTIF($E$2:E1233,E1233)&amp;E1233</f>
        <v>3TASARIM FABRİKASI -Tasarım ve Önmodelleme Uygulama ve Araştırma Mrk.</v>
      </c>
      <c r="B1233" t="s">
        <v>2046</v>
      </c>
      <c r="C1233" t="s">
        <v>1376</v>
      </c>
      <c r="D1233" t="s">
        <v>1991</v>
      </c>
      <c r="E1233" t="s">
        <v>50</v>
      </c>
      <c r="F1233">
        <v>0</v>
      </c>
      <c r="G1233">
        <v>0</v>
      </c>
      <c r="H1233">
        <v>2666436</v>
      </c>
    </row>
    <row r="1234" spans="1:8" x14ac:dyDescent="0.25">
      <c r="A1234" t="str">
        <f>COUNTIF($E$2:E1234,E1234)&amp;E1234</f>
        <v>6BİLTEMM - Bilim Teknoloji Mühendislik ve Matematik Eğitimi Uyg. ve Araş. Mrk.</v>
      </c>
      <c r="B1234" t="s">
        <v>2052</v>
      </c>
      <c r="C1234" t="s">
        <v>1377</v>
      </c>
      <c r="D1234" t="s">
        <v>1991</v>
      </c>
      <c r="E1234" t="s">
        <v>24</v>
      </c>
      <c r="F1234">
        <v>0</v>
      </c>
      <c r="G1234">
        <v>0</v>
      </c>
      <c r="H1234">
        <v>2666444</v>
      </c>
    </row>
    <row r="1235" spans="1:8" x14ac:dyDescent="0.25">
      <c r="A1235" t="str">
        <f>COUNTIF($E$2:E1235,E1235)&amp;E1235</f>
        <v>29Kütüphane ve Dokümantasyon Daire Başkanlığı</v>
      </c>
      <c r="B1235" t="s">
        <v>2102</v>
      </c>
      <c r="C1235" t="s">
        <v>1378</v>
      </c>
      <c r="D1235" t="s">
        <v>1992</v>
      </c>
      <c r="E1235" t="s">
        <v>38</v>
      </c>
      <c r="F1235">
        <v>0</v>
      </c>
      <c r="G1235">
        <v>0</v>
      </c>
      <c r="H1235">
        <v>2666501</v>
      </c>
    </row>
    <row r="1236" spans="1:8" x14ac:dyDescent="0.25">
      <c r="A1236" t="str">
        <f>COUNTIF($E$2:E1236,E1236)&amp;E1236</f>
        <v>30Kütüphane ve Dokümantasyon Daire Başkanlığı</v>
      </c>
      <c r="B1236" t="s">
        <v>2101</v>
      </c>
      <c r="C1236" t="s">
        <v>1379</v>
      </c>
      <c r="D1236" t="s">
        <v>1992</v>
      </c>
      <c r="E1236" t="s">
        <v>38</v>
      </c>
      <c r="F1236">
        <v>0</v>
      </c>
      <c r="G1236">
        <v>0</v>
      </c>
      <c r="H1236">
        <v>2666568</v>
      </c>
    </row>
    <row r="1237" spans="1:8" x14ac:dyDescent="0.25">
      <c r="A1237" t="str">
        <f>COUNTIF($E$2:E1237,E1237)&amp;E1237</f>
        <v>31Kütüphane ve Dokümantasyon Daire Başkanlığı</v>
      </c>
      <c r="B1237" t="s">
        <v>2082</v>
      </c>
      <c r="C1237" t="s">
        <v>1380</v>
      </c>
      <c r="D1237" t="s">
        <v>1992</v>
      </c>
      <c r="E1237" t="s">
        <v>38</v>
      </c>
      <c r="F1237">
        <v>0</v>
      </c>
      <c r="G1237">
        <v>0</v>
      </c>
      <c r="H1237">
        <v>2666576</v>
      </c>
    </row>
    <row r="1238" spans="1:8" x14ac:dyDescent="0.25">
      <c r="A1238" t="str">
        <f>COUNTIF($E$2:E1238,E1238)&amp;E1238</f>
        <v>7BİLTEMM - Bilim Teknoloji Mühendislik ve Matematik Eğitimi Uyg. ve Araş. Mrk.</v>
      </c>
      <c r="B1238" t="s">
        <v>2390</v>
      </c>
      <c r="C1238" t="s">
        <v>1381</v>
      </c>
      <c r="D1238" t="s">
        <v>1991</v>
      </c>
      <c r="E1238" t="s">
        <v>24</v>
      </c>
      <c r="F1238">
        <v>0</v>
      </c>
      <c r="G1238">
        <v>0</v>
      </c>
      <c r="H1238">
        <v>2666584</v>
      </c>
    </row>
    <row r="1239" spans="1:8" x14ac:dyDescent="0.25">
      <c r="A1239" t="str">
        <f>COUNTIF($E$2:E1239,E1239)&amp;E1239</f>
        <v>32Kütüphane ve Dokümantasyon Daire Başkanlığı</v>
      </c>
      <c r="B1239" t="s">
        <v>2102</v>
      </c>
      <c r="C1239" t="s">
        <v>1382</v>
      </c>
      <c r="D1239" t="s">
        <v>1992</v>
      </c>
      <c r="E1239" t="s">
        <v>38</v>
      </c>
      <c r="F1239">
        <v>0</v>
      </c>
      <c r="G1239">
        <v>0</v>
      </c>
      <c r="H1239">
        <v>2666592</v>
      </c>
    </row>
    <row r="1240" spans="1:8" x14ac:dyDescent="0.25">
      <c r="A1240" t="str">
        <f>COUNTIF($E$2:E1240,E1240)&amp;E1240</f>
        <v>33Kütüphane ve Dokümantasyon Daire Başkanlığı</v>
      </c>
      <c r="B1240" t="s">
        <v>2892</v>
      </c>
      <c r="C1240" t="s">
        <v>1383</v>
      </c>
      <c r="D1240" t="s">
        <v>1992</v>
      </c>
      <c r="E1240" t="s">
        <v>38</v>
      </c>
      <c r="F1240">
        <v>0</v>
      </c>
      <c r="G1240">
        <v>0</v>
      </c>
      <c r="H1240">
        <v>2666840</v>
      </c>
    </row>
    <row r="1241" spans="1:8" x14ac:dyDescent="0.25">
      <c r="A1241" t="str">
        <f>COUNTIF($E$2:E1241,E1241)&amp;E1241</f>
        <v>34Kütüphane ve Dokümantasyon Daire Başkanlığı</v>
      </c>
      <c r="B1241" t="s">
        <v>2893</v>
      </c>
      <c r="C1241" t="s">
        <v>1384</v>
      </c>
      <c r="D1241" t="s">
        <v>1992</v>
      </c>
      <c r="E1241" t="s">
        <v>38</v>
      </c>
      <c r="F1241">
        <v>0</v>
      </c>
      <c r="G1241">
        <v>0</v>
      </c>
      <c r="H1241">
        <v>2666865</v>
      </c>
    </row>
    <row r="1242" spans="1:8" x14ac:dyDescent="0.25">
      <c r="A1242" t="str">
        <f>COUNTIF($E$2:E1242,E1242)&amp;E1242</f>
        <v>9EKOSAM - Ekosistem Uygulama ve Araştırma Merkezi</v>
      </c>
      <c r="B1242" t="s">
        <v>2894</v>
      </c>
      <c r="C1242" t="s">
        <v>1385</v>
      </c>
      <c r="D1242" t="s">
        <v>1991</v>
      </c>
      <c r="E1242" t="s">
        <v>27</v>
      </c>
      <c r="F1242">
        <v>0</v>
      </c>
      <c r="G1242">
        <v>0</v>
      </c>
      <c r="H1242">
        <v>2666873</v>
      </c>
    </row>
    <row r="1243" spans="1:8" x14ac:dyDescent="0.25">
      <c r="A1243" t="str">
        <f>COUNTIF($E$2:E1243,E1243)&amp;E1243</f>
        <v>10EKOSAM - Ekosistem Uygulama ve Araştırma Merkezi</v>
      </c>
      <c r="B1243" t="s">
        <v>2895</v>
      </c>
      <c r="C1243" t="s">
        <v>1386</v>
      </c>
      <c r="D1243" t="s">
        <v>1991</v>
      </c>
      <c r="E1243" t="s">
        <v>27</v>
      </c>
      <c r="F1243">
        <v>0</v>
      </c>
      <c r="G1243">
        <v>0</v>
      </c>
      <c r="H1243">
        <v>2667012</v>
      </c>
    </row>
    <row r="1244" spans="1:8" x14ac:dyDescent="0.25">
      <c r="A1244" t="str">
        <f>COUNTIF($E$2:E1244,E1244)&amp;E1244</f>
        <v>9ODTÜ Uzay ve Hızlandırıcı Teknolojiler Uygulama ve Araştırma Merkezi (İVME-R)</v>
      </c>
      <c r="B1244" t="s">
        <v>2516</v>
      </c>
      <c r="C1244" t="s">
        <v>1387</v>
      </c>
      <c r="D1244" t="s">
        <v>1991</v>
      </c>
      <c r="E1244" t="s">
        <v>112</v>
      </c>
      <c r="F1244">
        <v>0</v>
      </c>
      <c r="G1244">
        <v>0</v>
      </c>
      <c r="H1244">
        <v>2667020</v>
      </c>
    </row>
    <row r="1245" spans="1:8" x14ac:dyDescent="0.25">
      <c r="A1245" t="str">
        <f>COUNTIF($E$2:E1245,E1245)&amp;E1245</f>
        <v>35Kütüphane ve Dokümantasyon Daire Başkanlığı</v>
      </c>
      <c r="B1245" t="s">
        <v>2896</v>
      </c>
      <c r="C1245" t="s">
        <v>1388</v>
      </c>
      <c r="D1245" t="s">
        <v>1992</v>
      </c>
      <c r="E1245" t="s">
        <v>38</v>
      </c>
      <c r="F1245">
        <v>0</v>
      </c>
      <c r="G1245">
        <v>0</v>
      </c>
      <c r="H1245">
        <v>2667053</v>
      </c>
    </row>
    <row r="1246" spans="1:8" x14ac:dyDescent="0.25">
      <c r="A1246" t="str">
        <f>COUNTIF($E$2:E1246,E1246)&amp;E1246</f>
        <v>36Kütüphane ve Dokümantasyon Daire Başkanlığı</v>
      </c>
      <c r="B1246" t="s">
        <v>2595</v>
      </c>
      <c r="C1246" t="s">
        <v>1389</v>
      </c>
      <c r="D1246" t="s">
        <v>1992</v>
      </c>
      <c r="E1246" t="s">
        <v>38</v>
      </c>
      <c r="F1246">
        <v>0</v>
      </c>
      <c r="G1246">
        <v>0</v>
      </c>
      <c r="H1246">
        <v>2667160</v>
      </c>
    </row>
    <row r="1247" spans="1:8" x14ac:dyDescent="0.25">
      <c r="A1247" t="str">
        <f>COUNTIF($E$2:E1247,E1247)&amp;E1247</f>
        <v>37Kütüphane ve Dokümantasyon Daire Başkanlığı</v>
      </c>
      <c r="B1247" t="s">
        <v>2897</v>
      </c>
      <c r="C1247" t="s">
        <v>1390</v>
      </c>
      <c r="D1247" t="s">
        <v>1992</v>
      </c>
      <c r="E1247" t="s">
        <v>38</v>
      </c>
      <c r="F1247">
        <v>0</v>
      </c>
      <c r="G1247">
        <v>0</v>
      </c>
      <c r="H1247">
        <v>2667277</v>
      </c>
    </row>
    <row r="1248" spans="1:8" x14ac:dyDescent="0.25">
      <c r="A1248" t="str">
        <f>COUNTIF($E$2:E1248,E1248)&amp;E1248</f>
        <v>10ODTÜ Uzay ve Hızlandırıcı Teknolojiler Uygulama ve Araştırma Merkezi (İVME-R)</v>
      </c>
      <c r="B1248" t="s">
        <v>2765</v>
      </c>
      <c r="C1248" t="s">
        <v>1391</v>
      </c>
      <c r="D1248" t="s">
        <v>1991</v>
      </c>
      <c r="E1248" t="s">
        <v>112</v>
      </c>
      <c r="F1248">
        <v>0</v>
      </c>
      <c r="G1248">
        <v>0</v>
      </c>
      <c r="H1248">
        <v>2667285</v>
      </c>
    </row>
    <row r="1249" spans="1:8" x14ac:dyDescent="0.25">
      <c r="A1249" t="str">
        <f>COUNTIF($E$2:E1249,E1249)&amp;E1249</f>
        <v xml:space="preserve">11Strateji Geliştirme Daire Başkanlığı </v>
      </c>
      <c r="B1249" t="s">
        <v>2068</v>
      </c>
      <c r="C1249" t="s">
        <v>1392</v>
      </c>
      <c r="D1249" t="s">
        <v>1992</v>
      </c>
      <c r="E1249" t="s">
        <v>47</v>
      </c>
      <c r="F1249">
        <v>0</v>
      </c>
      <c r="G1249">
        <v>0</v>
      </c>
      <c r="H1249">
        <v>2667293</v>
      </c>
    </row>
    <row r="1250" spans="1:8" x14ac:dyDescent="0.25">
      <c r="A1250" t="str">
        <f>COUNTIF($E$2:E1250,E1250)&amp;E1250</f>
        <v>7TAÇDAM - Tarihsel Çevre Değerlerini Araş. ve Uyg. Mrk.</v>
      </c>
      <c r="B1250" t="s">
        <v>2898</v>
      </c>
      <c r="C1250" t="s">
        <v>1393</v>
      </c>
      <c r="D1250" t="s">
        <v>1991</v>
      </c>
      <c r="E1250" t="s">
        <v>49</v>
      </c>
      <c r="F1250">
        <v>0</v>
      </c>
      <c r="G1250">
        <v>0</v>
      </c>
      <c r="H1250">
        <v>2667301</v>
      </c>
    </row>
    <row r="1251" spans="1:8" x14ac:dyDescent="0.25">
      <c r="A1251" t="str">
        <f>COUNTIF($E$2:E1251,E1251)&amp;E1251</f>
        <v>8TAÇDAM - Tarihsel Çevre Değerlerini Araş. ve Uyg. Mrk.</v>
      </c>
      <c r="B1251" t="s">
        <v>2026</v>
      </c>
      <c r="C1251" t="s">
        <v>1394</v>
      </c>
      <c r="D1251" t="s">
        <v>1991</v>
      </c>
      <c r="E1251" t="s">
        <v>49</v>
      </c>
      <c r="F1251">
        <v>0</v>
      </c>
      <c r="G1251">
        <v>0</v>
      </c>
      <c r="H1251">
        <v>2667475</v>
      </c>
    </row>
    <row r="1252" spans="1:8" x14ac:dyDescent="0.25">
      <c r="A1252" t="str">
        <f>COUNTIF($E$2:E1252,E1252)&amp;E1252</f>
        <v xml:space="preserve">12Strateji Geliştirme Daire Başkanlığı </v>
      </c>
      <c r="B1252" t="s">
        <v>2630</v>
      </c>
      <c r="C1252" t="s">
        <v>1395</v>
      </c>
      <c r="D1252" t="s">
        <v>1992</v>
      </c>
      <c r="E1252" t="s">
        <v>47</v>
      </c>
      <c r="F1252">
        <v>0</v>
      </c>
      <c r="G1252">
        <v>0</v>
      </c>
      <c r="H1252">
        <v>2667517</v>
      </c>
    </row>
    <row r="1253" spans="1:8" x14ac:dyDescent="0.25">
      <c r="A1253" t="str">
        <f>COUNTIF($E$2:E1253,E1253)&amp;E1253</f>
        <v>63İktisadi ve İdari Bilimler Fakültesi</v>
      </c>
      <c r="B1253" t="s">
        <v>2899</v>
      </c>
      <c r="C1253" t="s">
        <v>1396</v>
      </c>
      <c r="D1253" t="s">
        <v>1991</v>
      </c>
      <c r="E1253" t="s">
        <v>35</v>
      </c>
      <c r="F1253">
        <v>0</v>
      </c>
      <c r="G1253">
        <v>0</v>
      </c>
      <c r="H1253">
        <v>2667541</v>
      </c>
    </row>
    <row r="1254" spans="1:8" x14ac:dyDescent="0.25">
      <c r="A1254" t="str">
        <f>COUNTIF($E$2:E1254,E1254)&amp;E1254</f>
        <v>9TAÇDAM - Tarihsel Çevre Değerlerini Araş. ve Uyg. Mrk.</v>
      </c>
      <c r="B1254" t="s">
        <v>2900</v>
      </c>
      <c r="C1254" t="s">
        <v>1397</v>
      </c>
      <c r="D1254" t="s">
        <v>1991</v>
      </c>
      <c r="E1254" t="s">
        <v>49</v>
      </c>
      <c r="F1254">
        <v>0</v>
      </c>
      <c r="G1254">
        <v>0</v>
      </c>
      <c r="H1254">
        <v>2667681</v>
      </c>
    </row>
    <row r="1255" spans="1:8" x14ac:dyDescent="0.25">
      <c r="A1255" t="str">
        <f>COUNTIF($E$2:E1255,E1255)&amp;E1255</f>
        <v>101Fen-Edebiyat Fakültesi</v>
      </c>
      <c r="B1255" t="s">
        <v>2799</v>
      </c>
      <c r="C1255" t="s">
        <v>1398</v>
      </c>
      <c r="D1255" t="s">
        <v>1991</v>
      </c>
      <c r="E1255" t="s">
        <v>31</v>
      </c>
      <c r="F1255">
        <v>0</v>
      </c>
      <c r="G1255">
        <v>0</v>
      </c>
      <c r="H1255">
        <v>2667814</v>
      </c>
    </row>
    <row r="1256" spans="1:8" x14ac:dyDescent="0.25">
      <c r="A1256" t="str">
        <f>COUNTIF($E$2:E1256,E1256)&amp;E1256</f>
        <v>38Kütüphane ve Dokümantasyon Daire Başkanlığı</v>
      </c>
      <c r="B1256" t="s">
        <v>2901</v>
      </c>
      <c r="C1256" t="s">
        <v>1399</v>
      </c>
      <c r="D1256" t="s">
        <v>1992</v>
      </c>
      <c r="E1256" t="s">
        <v>38</v>
      </c>
      <c r="F1256">
        <v>0</v>
      </c>
      <c r="G1256">
        <v>0</v>
      </c>
      <c r="H1256">
        <v>2667848</v>
      </c>
    </row>
    <row r="1257" spans="1:8" x14ac:dyDescent="0.25">
      <c r="A1257" t="str">
        <f>COUNTIF($E$2:E1257,E1257)&amp;E1257</f>
        <v>39Kütüphane ve Dokümantasyon Daire Başkanlığı</v>
      </c>
      <c r="B1257" t="s">
        <v>2668</v>
      </c>
      <c r="C1257" t="s">
        <v>1400</v>
      </c>
      <c r="D1257" t="s">
        <v>1992</v>
      </c>
      <c r="E1257" t="s">
        <v>38</v>
      </c>
      <c r="F1257">
        <v>0</v>
      </c>
      <c r="G1257">
        <v>0</v>
      </c>
      <c r="H1257">
        <v>2667871</v>
      </c>
    </row>
    <row r="1258" spans="1:8" x14ac:dyDescent="0.25">
      <c r="A1258" t="str">
        <f>COUNTIF($E$2:E1258,E1258)&amp;E1258</f>
        <v>40Kütüphane ve Dokümantasyon Daire Başkanlığı</v>
      </c>
      <c r="B1258" t="s">
        <v>2902</v>
      </c>
      <c r="C1258" t="s">
        <v>1401</v>
      </c>
      <c r="D1258" t="s">
        <v>1992</v>
      </c>
      <c r="E1258" t="s">
        <v>38</v>
      </c>
      <c r="F1258">
        <v>0</v>
      </c>
      <c r="G1258">
        <v>0</v>
      </c>
      <c r="H1258">
        <v>2667939</v>
      </c>
    </row>
    <row r="1259" spans="1:8" x14ac:dyDescent="0.25">
      <c r="A1259" t="str">
        <f>COUNTIF($E$2:E1259,E1259)&amp;E1259</f>
        <v>102Fen-Edebiyat Fakültesi</v>
      </c>
      <c r="B1259" t="s">
        <v>2426</v>
      </c>
      <c r="C1259" t="s">
        <v>1402</v>
      </c>
      <c r="D1259" t="s">
        <v>1991</v>
      </c>
      <c r="E1259" t="s">
        <v>31</v>
      </c>
      <c r="F1259">
        <v>0</v>
      </c>
      <c r="G1259">
        <v>0</v>
      </c>
      <c r="H1259">
        <v>2667947</v>
      </c>
    </row>
    <row r="1260" spans="1:8" x14ac:dyDescent="0.25">
      <c r="A1260" t="str">
        <f>COUNTIF($E$2:E1260,E1260)&amp;E1260</f>
        <v>103Fen-Edebiyat Fakültesi</v>
      </c>
      <c r="B1260" t="s">
        <v>2091</v>
      </c>
      <c r="C1260" t="s">
        <v>1403</v>
      </c>
      <c r="D1260" t="s">
        <v>1991</v>
      </c>
      <c r="E1260" t="s">
        <v>31</v>
      </c>
      <c r="F1260">
        <v>0</v>
      </c>
      <c r="G1260">
        <v>0</v>
      </c>
      <c r="H1260">
        <v>2667970</v>
      </c>
    </row>
    <row r="1261" spans="1:8" x14ac:dyDescent="0.25">
      <c r="A1261" t="str">
        <f>COUNTIF($E$2:E1261,E1261)&amp;E1261</f>
        <v>41Kütüphane ve Dokümantasyon Daire Başkanlığı</v>
      </c>
      <c r="B1261" t="s">
        <v>2201</v>
      </c>
      <c r="C1261" t="s">
        <v>1404</v>
      </c>
      <c r="D1261" t="s">
        <v>1992</v>
      </c>
      <c r="E1261" t="s">
        <v>38</v>
      </c>
      <c r="F1261">
        <v>0</v>
      </c>
      <c r="G1261">
        <v>0</v>
      </c>
      <c r="H1261">
        <v>2667996</v>
      </c>
    </row>
    <row r="1262" spans="1:8" x14ac:dyDescent="0.25">
      <c r="A1262" t="str">
        <f>COUNTIF($E$2:E1262,E1262)&amp;E1262</f>
        <v>42Kütüphane ve Dokümantasyon Daire Başkanlığı</v>
      </c>
      <c r="B1262" t="s">
        <v>2209</v>
      </c>
      <c r="C1262" t="s">
        <v>1405</v>
      </c>
      <c r="D1262" t="s">
        <v>1992</v>
      </c>
      <c r="E1262" t="s">
        <v>38</v>
      </c>
      <c r="F1262">
        <v>0</v>
      </c>
      <c r="G1262">
        <v>0</v>
      </c>
      <c r="H1262">
        <v>2668077</v>
      </c>
    </row>
    <row r="1263" spans="1:8" x14ac:dyDescent="0.25">
      <c r="A1263" t="str">
        <f>COUNTIF($E$2:E1263,E1263)&amp;E1263</f>
        <v>104Fen-Edebiyat Fakültesi</v>
      </c>
      <c r="B1263" t="s">
        <v>2727</v>
      </c>
      <c r="C1263" t="s">
        <v>1406</v>
      </c>
      <c r="D1263" t="s">
        <v>1991</v>
      </c>
      <c r="E1263" t="s">
        <v>31</v>
      </c>
      <c r="F1263">
        <v>0</v>
      </c>
      <c r="G1263">
        <v>0</v>
      </c>
      <c r="H1263">
        <v>2668176</v>
      </c>
    </row>
    <row r="1264" spans="1:8" x14ac:dyDescent="0.25">
      <c r="A1264" t="str">
        <f>COUNTIF($E$2:E1264,E1264)&amp;E1264</f>
        <v>105Fen-Edebiyat Fakültesi</v>
      </c>
      <c r="B1264" t="s">
        <v>2110</v>
      </c>
      <c r="C1264" t="s">
        <v>1407</v>
      </c>
      <c r="D1264" t="s">
        <v>1991</v>
      </c>
      <c r="E1264" t="s">
        <v>31</v>
      </c>
      <c r="F1264">
        <v>0</v>
      </c>
      <c r="G1264">
        <v>0</v>
      </c>
      <c r="H1264">
        <v>2668374</v>
      </c>
    </row>
    <row r="1265" spans="1:8" x14ac:dyDescent="0.25">
      <c r="A1265" t="str">
        <f>COUNTIF($E$2:E1265,E1265)&amp;E1265</f>
        <v>106Fen-Edebiyat Fakültesi</v>
      </c>
      <c r="B1265" t="s">
        <v>2903</v>
      </c>
      <c r="C1265" t="s">
        <v>1408</v>
      </c>
      <c r="D1265" t="s">
        <v>1991</v>
      </c>
      <c r="E1265" t="s">
        <v>31</v>
      </c>
      <c r="F1265">
        <v>0</v>
      </c>
      <c r="G1265">
        <v>0</v>
      </c>
      <c r="H1265">
        <v>2668424</v>
      </c>
    </row>
    <row r="1266" spans="1:8" x14ac:dyDescent="0.25">
      <c r="A1266" t="str">
        <f>COUNTIF($E$2:E1266,E1266)&amp;E1266</f>
        <v>107Fen-Edebiyat Fakültesi</v>
      </c>
      <c r="B1266" t="s">
        <v>2464</v>
      </c>
      <c r="C1266" t="s">
        <v>1409</v>
      </c>
      <c r="D1266" t="s">
        <v>1991</v>
      </c>
      <c r="E1266" t="s">
        <v>31</v>
      </c>
      <c r="F1266">
        <v>0</v>
      </c>
      <c r="G1266">
        <v>0</v>
      </c>
      <c r="H1266">
        <v>2668473</v>
      </c>
    </row>
    <row r="1267" spans="1:8" x14ac:dyDescent="0.25">
      <c r="A1267" t="str">
        <f>COUNTIF($E$2:E1267,E1267)&amp;E1267</f>
        <v>43Kütüphane ve Dokümantasyon Daire Başkanlığı</v>
      </c>
      <c r="B1267" t="s">
        <v>2904</v>
      </c>
      <c r="C1267" t="s">
        <v>1410</v>
      </c>
      <c r="D1267" t="s">
        <v>1992</v>
      </c>
      <c r="E1267" t="s">
        <v>38</v>
      </c>
      <c r="F1267">
        <v>0</v>
      </c>
      <c r="G1267">
        <v>0</v>
      </c>
      <c r="H1267">
        <v>2668481</v>
      </c>
    </row>
    <row r="1268" spans="1:8" x14ac:dyDescent="0.25">
      <c r="A1268" t="str">
        <f>COUNTIF($E$2:E1268,E1268)&amp;E1268</f>
        <v>28Tanıtım Ofisi (Rektörlüğe Bağlı Birim)</v>
      </c>
      <c r="B1268" t="s">
        <v>2905</v>
      </c>
      <c r="C1268" t="s">
        <v>1411</v>
      </c>
      <c r="D1268" t="s">
        <v>1992</v>
      </c>
      <c r="E1268" t="s">
        <v>122</v>
      </c>
      <c r="F1268">
        <v>0</v>
      </c>
      <c r="G1268">
        <v>0</v>
      </c>
      <c r="H1268">
        <v>2668671</v>
      </c>
    </row>
    <row r="1269" spans="1:8" x14ac:dyDescent="0.25">
      <c r="A1269" t="str">
        <f>COUNTIF($E$2:E1269,E1269)&amp;E1269</f>
        <v>44Kütüphane ve Dokümantasyon Daire Başkanlığı</v>
      </c>
      <c r="B1269" t="s">
        <v>2292</v>
      </c>
      <c r="C1269" t="s">
        <v>1412</v>
      </c>
      <c r="D1269" t="s">
        <v>1992</v>
      </c>
      <c r="E1269" t="s">
        <v>38</v>
      </c>
      <c r="F1269">
        <v>0</v>
      </c>
      <c r="G1269">
        <v>0</v>
      </c>
      <c r="H1269">
        <v>2668739</v>
      </c>
    </row>
    <row r="1270" spans="1:8" x14ac:dyDescent="0.25">
      <c r="A1270" t="str">
        <f>COUNTIF($E$2:E1270,E1270)&amp;E1270</f>
        <v>45Kütüphane ve Dokümantasyon Daire Başkanlığı</v>
      </c>
      <c r="B1270" t="s">
        <v>2464</v>
      </c>
      <c r="C1270" t="s">
        <v>1413</v>
      </c>
      <c r="D1270" t="s">
        <v>1992</v>
      </c>
      <c r="E1270" t="s">
        <v>38</v>
      </c>
      <c r="F1270">
        <v>0</v>
      </c>
      <c r="G1270">
        <v>0</v>
      </c>
      <c r="H1270">
        <v>2668820</v>
      </c>
    </row>
    <row r="1271" spans="1:8" x14ac:dyDescent="0.25">
      <c r="A1271" t="str">
        <f>COUNTIF($E$2:E1271,E1271)&amp;E1271</f>
        <v>64İktisadi ve İdari Bilimler Fakültesi</v>
      </c>
      <c r="B1271" t="s">
        <v>2213</v>
      </c>
      <c r="C1271" t="s">
        <v>1414</v>
      </c>
      <c r="D1271" t="s">
        <v>1991</v>
      </c>
      <c r="E1271" t="s">
        <v>35</v>
      </c>
      <c r="F1271">
        <v>0</v>
      </c>
      <c r="G1271">
        <v>0</v>
      </c>
      <c r="H1271">
        <v>2668838</v>
      </c>
    </row>
    <row r="1272" spans="1:8" x14ac:dyDescent="0.25">
      <c r="A1272" t="str">
        <f>COUNTIF($E$2:E1272,E1272)&amp;E1272</f>
        <v>65İktisadi ve İdari Bilimler Fakültesi</v>
      </c>
      <c r="B1272" t="s">
        <v>2089</v>
      </c>
      <c r="C1272" t="s">
        <v>1415</v>
      </c>
      <c r="D1272" t="s">
        <v>1991</v>
      </c>
      <c r="E1272" t="s">
        <v>35</v>
      </c>
      <c r="F1272">
        <v>0</v>
      </c>
      <c r="G1272">
        <v>0</v>
      </c>
      <c r="H1272">
        <v>2668895</v>
      </c>
    </row>
    <row r="1273" spans="1:8" x14ac:dyDescent="0.25">
      <c r="A1273" t="str">
        <f>COUNTIF($E$2:E1273,E1273)&amp;E1273</f>
        <v>46Kütüphane ve Dokümantasyon Daire Başkanlığı</v>
      </c>
      <c r="B1273" t="s">
        <v>2564</v>
      </c>
      <c r="C1273" t="s">
        <v>1416</v>
      </c>
      <c r="D1273" t="s">
        <v>1992</v>
      </c>
      <c r="E1273" t="s">
        <v>38</v>
      </c>
      <c r="F1273">
        <v>0</v>
      </c>
      <c r="G1273">
        <v>0</v>
      </c>
      <c r="H1273">
        <v>2668911</v>
      </c>
    </row>
    <row r="1274" spans="1:8" x14ac:dyDescent="0.25">
      <c r="A1274" t="str">
        <f>COUNTIF($E$2:E1274,E1274)&amp;E1274</f>
        <v>47Kütüphane ve Dokümantasyon Daire Başkanlığı</v>
      </c>
      <c r="B1274" t="s">
        <v>2906</v>
      </c>
      <c r="C1274" t="s">
        <v>1417</v>
      </c>
      <c r="D1274" t="s">
        <v>1992</v>
      </c>
      <c r="E1274" t="s">
        <v>38</v>
      </c>
      <c r="F1274">
        <v>0</v>
      </c>
      <c r="G1274">
        <v>0</v>
      </c>
      <c r="H1274">
        <v>2668960</v>
      </c>
    </row>
    <row r="1275" spans="1:8" x14ac:dyDescent="0.25">
      <c r="A1275" t="str">
        <f>COUNTIF($E$2:E1275,E1275)&amp;E1275</f>
        <v>66İktisadi ve İdari Bilimler Fakültesi</v>
      </c>
      <c r="B1275" t="s">
        <v>2668</v>
      </c>
      <c r="C1275" t="s">
        <v>1418</v>
      </c>
      <c r="D1275" t="s">
        <v>1991</v>
      </c>
      <c r="E1275" t="s">
        <v>35</v>
      </c>
      <c r="F1275">
        <v>0</v>
      </c>
      <c r="G1275">
        <v>0</v>
      </c>
      <c r="H1275">
        <v>2669042</v>
      </c>
    </row>
    <row r="1276" spans="1:8" x14ac:dyDescent="0.25">
      <c r="A1276" t="str">
        <f>COUNTIF($E$2:E1276,E1276)&amp;E1276</f>
        <v>67İktisadi ve İdari Bilimler Fakültesi</v>
      </c>
      <c r="B1276" t="s">
        <v>2056</v>
      </c>
      <c r="C1276" t="s">
        <v>1419</v>
      </c>
      <c r="D1276" t="s">
        <v>1991</v>
      </c>
      <c r="E1276" t="s">
        <v>35</v>
      </c>
      <c r="F1276">
        <v>0</v>
      </c>
      <c r="G1276">
        <v>0</v>
      </c>
      <c r="H1276">
        <v>2669166</v>
      </c>
    </row>
    <row r="1277" spans="1:8" x14ac:dyDescent="0.25">
      <c r="A1277" t="str">
        <f>COUNTIF($E$2:E1277,E1277)&amp;E1277</f>
        <v>48Kütüphane ve Dokümantasyon Daire Başkanlığı</v>
      </c>
      <c r="B1277" t="s">
        <v>2226</v>
      </c>
      <c r="C1277" t="s">
        <v>1420</v>
      </c>
      <c r="D1277" t="s">
        <v>1992</v>
      </c>
      <c r="E1277" t="s">
        <v>38</v>
      </c>
      <c r="F1277">
        <v>0</v>
      </c>
      <c r="G1277">
        <v>0</v>
      </c>
      <c r="H1277">
        <v>2669224</v>
      </c>
    </row>
    <row r="1278" spans="1:8" x14ac:dyDescent="0.25">
      <c r="A1278" t="str">
        <f>COUNTIF($E$2:E1278,E1278)&amp;E1278</f>
        <v>49Kütüphane ve Dokümantasyon Daire Başkanlığı</v>
      </c>
      <c r="B1278" t="s">
        <v>2080</v>
      </c>
      <c r="C1278" t="s">
        <v>1421</v>
      </c>
      <c r="D1278" t="s">
        <v>1992</v>
      </c>
      <c r="E1278" t="s">
        <v>38</v>
      </c>
      <c r="F1278">
        <v>0</v>
      </c>
      <c r="G1278">
        <v>0</v>
      </c>
      <c r="H1278">
        <v>2669232</v>
      </c>
    </row>
    <row r="1279" spans="1:8" x14ac:dyDescent="0.25">
      <c r="A1279" t="str">
        <f>COUNTIF($E$2:E1279,E1279)&amp;E1279</f>
        <v>50Kütüphane ve Dokümantasyon Daire Başkanlığı</v>
      </c>
      <c r="B1279" t="s">
        <v>2082</v>
      </c>
      <c r="C1279" t="s">
        <v>1422</v>
      </c>
      <c r="D1279" t="s">
        <v>1992</v>
      </c>
      <c r="E1279" t="s">
        <v>38</v>
      </c>
      <c r="F1279">
        <v>0</v>
      </c>
      <c r="G1279">
        <v>0</v>
      </c>
      <c r="H1279">
        <v>2669240</v>
      </c>
    </row>
    <row r="1280" spans="1:8" x14ac:dyDescent="0.25">
      <c r="A1280" t="str">
        <f>COUNTIF($E$2:E1280,E1280)&amp;E1280</f>
        <v>68İktisadi ve İdari Bilimler Fakültesi</v>
      </c>
      <c r="B1280" t="s">
        <v>2060</v>
      </c>
      <c r="C1280" t="s">
        <v>1423</v>
      </c>
      <c r="D1280" t="s">
        <v>1991</v>
      </c>
      <c r="E1280" t="s">
        <v>35</v>
      </c>
      <c r="F1280">
        <v>0</v>
      </c>
      <c r="G1280">
        <v>0</v>
      </c>
      <c r="H1280">
        <v>2669273</v>
      </c>
    </row>
    <row r="1281" spans="1:8" x14ac:dyDescent="0.25">
      <c r="A1281" t="str">
        <f>COUNTIF($E$2:E1281,E1281)&amp;E1281</f>
        <v>69İktisadi ve İdari Bilimler Fakültesi</v>
      </c>
      <c r="B1281" t="s">
        <v>2907</v>
      </c>
      <c r="C1281" t="s">
        <v>1424</v>
      </c>
      <c r="D1281" t="s">
        <v>1991</v>
      </c>
      <c r="E1281" t="s">
        <v>35</v>
      </c>
      <c r="F1281">
        <v>0</v>
      </c>
      <c r="G1281">
        <v>0</v>
      </c>
      <c r="H1281">
        <v>2669398</v>
      </c>
    </row>
    <row r="1282" spans="1:8" x14ac:dyDescent="0.25">
      <c r="A1282" t="str">
        <f>COUNTIF($E$2:E1282,E1282)&amp;E1282</f>
        <v>10Evrak ve Arşiv Müdürlüğü</v>
      </c>
      <c r="B1282" t="s">
        <v>2617</v>
      </c>
      <c r="C1282" t="s">
        <v>1425</v>
      </c>
      <c r="D1282" t="s">
        <v>1992</v>
      </c>
      <c r="E1282" t="s">
        <v>30</v>
      </c>
      <c r="F1282">
        <v>0</v>
      </c>
      <c r="G1282">
        <v>0</v>
      </c>
      <c r="H1282">
        <v>2669430</v>
      </c>
    </row>
    <row r="1283" spans="1:8" x14ac:dyDescent="0.25">
      <c r="A1283" t="str">
        <f>COUNTIF($E$2:E1283,E1283)&amp;E1283</f>
        <v>108Fen-Edebiyat Fakültesi</v>
      </c>
      <c r="B1283" t="s">
        <v>2908</v>
      </c>
      <c r="C1283" t="s">
        <v>1426</v>
      </c>
      <c r="D1283" t="s">
        <v>1991</v>
      </c>
      <c r="E1283" t="s">
        <v>31</v>
      </c>
      <c r="F1283">
        <v>0</v>
      </c>
      <c r="G1283">
        <v>0</v>
      </c>
      <c r="H1283">
        <v>2669554</v>
      </c>
    </row>
    <row r="1284" spans="1:8" x14ac:dyDescent="0.25">
      <c r="A1284" t="str">
        <f>COUNTIF($E$2:E1284,E1284)&amp;E1284</f>
        <v xml:space="preserve">13Strateji Geliştirme Daire Başkanlığı </v>
      </c>
      <c r="B1284" t="s">
        <v>2909</v>
      </c>
      <c r="C1284" t="s">
        <v>1427</v>
      </c>
      <c r="D1284" t="s">
        <v>1992</v>
      </c>
      <c r="E1284" t="s">
        <v>47</v>
      </c>
      <c r="F1284">
        <v>0</v>
      </c>
      <c r="G1284">
        <v>0</v>
      </c>
      <c r="H1284">
        <v>2669570</v>
      </c>
    </row>
    <row r="1285" spans="1:8" x14ac:dyDescent="0.25">
      <c r="A1285" t="str">
        <f>COUNTIF($E$2:E1285,E1285)&amp;E1285</f>
        <v>4Hukuk Müşavirliği</v>
      </c>
      <c r="B1285" t="s">
        <v>2302</v>
      </c>
      <c r="C1285" t="s">
        <v>1428</v>
      </c>
      <c r="D1285" t="s">
        <v>1992</v>
      </c>
      <c r="E1285" t="s">
        <v>33</v>
      </c>
      <c r="F1285">
        <v>0</v>
      </c>
      <c r="G1285">
        <v>0</v>
      </c>
      <c r="H1285">
        <v>2669596</v>
      </c>
    </row>
    <row r="1286" spans="1:8" x14ac:dyDescent="0.25">
      <c r="A1286" t="str">
        <f>COUNTIF($E$2:E1286,E1286)&amp;E1286</f>
        <v>5Hukuk Müşavirliği</v>
      </c>
      <c r="B1286" t="s">
        <v>2764</v>
      </c>
      <c r="C1286" t="s">
        <v>1429</v>
      </c>
      <c r="D1286" t="s">
        <v>1992</v>
      </c>
      <c r="E1286" t="s">
        <v>33</v>
      </c>
      <c r="F1286">
        <v>0</v>
      </c>
      <c r="G1286">
        <v>0</v>
      </c>
      <c r="H1286">
        <v>2669620</v>
      </c>
    </row>
    <row r="1287" spans="1:8" x14ac:dyDescent="0.25">
      <c r="A1287" t="str">
        <f>COUNTIF($E$2:E1287,E1287)&amp;E1287</f>
        <v>11Evrak ve Arşiv Müdürlüğü</v>
      </c>
      <c r="B1287" t="s">
        <v>2122</v>
      </c>
      <c r="C1287" t="s">
        <v>1430</v>
      </c>
      <c r="D1287" t="s">
        <v>1992</v>
      </c>
      <c r="E1287" t="s">
        <v>30</v>
      </c>
      <c r="F1287">
        <v>0</v>
      </c>
      <c r="G1287">
        <v>0</v>
      </c>
      <c r="H1287">
        <v>2669687</v>
      </c>
    </row>
    <row r="1288" spans="1:8" x14ac:dyDescent="0.25">
      <c r="A1288" t="str">
        <f>COUNTIF($E$2:E1288,E1288)&amp;E1288</f>
        <v>4Bilimsel Araştırma Projeleri Koordinasyon Birimi Koordinatörlüğü</v>
      </c>
      <c r="B1288" t="s">
        <v>2910</v>
      </c>
      <c r="C1288" t="s">
        <v>1431</v>
      </c>
      <c r="D1288" t="s">
        <v>1992</v>
      </c>
      <c r="E1288" t="s">
        <v>23</v>
      </c>
      <c r="F1288">
        <v>0</v>
      </c>
      <c r="G1288">
        <v>0</v>
      </c>
      <c r="H1288">
        <v>2669810</v>
      </c>
    </row>
    <row r="1289" spans="1:8" x14ac:dyDescent="0.25">
      <c r="A1289" t="str">
        <f>COUNTIF($E$2:E1289,E1289)&amp;E1289</f>
        <v>109Fen-Edebiyat Fakültesi</v>
      </c>
      <c r="B1289" t="s">
        <v>2911</v>
      </c>
      <c r="C1289" t="s">
        <v>1432</v>
      </c>
      <c r="D1289" t="s">
        <v>1991</v>
      </c>
      <c r="E1289" t="s">
        <v>31</v>
      </c>
      <c r="F1289">
        <v>0</v>
      </c>
      <c r="G1289">
        <v>0</v>
      </c>
      <c r="H1289">
        <v>2669919</v>
      </c>
    </row>
    <row r="1290" spans="1:8" x14ac:dyDescent="0.25">
      <c r="A1290" t="str">
        <f>COUNTIF($E$2:E1290,E1290)&amp;E1290</f>
        <v>29Tanıtım Ofisi (Rektörlüğe Bağlı Birim)</v>
      </c>
      <c r="B1290" t="s">
        <v>2014</v>
      </c>
      <c r="C1290" t="s">
        <v>1433</v>
      </c>
      <c r="D1290" t="s">
        <v>1992</v>
      </c>
      <c r="E1290" t="s">
        <v>122</v>
      </c>
      <c r="F1290">
        <v>0</v>
      </c>
      <c r="G1290">
        <v>0</v>
      </c>
      <c r="H1290">
        <v>2669984</v>
      </c>
    </row>
    <row r="1291" spans="1:8" x14ac:dyDescent="0.25">
      <c r="A1291" t="str">
        <f>COUNTIF($E$2:E1291,E1291)&amp;E1291</f>
        <v>110Fen-Edebiyat Fakültesi</v>
      </c>
      <c r="B1291" t="s">
        <v>2356</v>
      </c>
      <c r="C1291" t="s">
        <v>1434</v>
      </c>
      <c r="D1291" t="s">
        <v>1991</v>
      </c>
      <c r="E1291" t="s">
        <v>31</v>
      </c>
      <c r="F1291">
        <v>0</v>
      </c>
      <c r="G1291">
        <v>0</v>
      </c>
      <c r="H1291">
        <v>2670065</v>
      </c>
    </row>
    <row r="1292" spans="1:8" x14ac:dyDescent="0.25">
      <c r="A1292" t="str">
        <f>COUNTIF($E$2:E1292,E1292)&amp;E1292</f>
        <v>10Halkla İlişkiler Müdürlüğü (Rektörlüğe Bağlı Birim)</v>
      </c>
      <c r="B1292" t="s">
        <v>2201</v>
      </c>
      <c r="C1292" t="s">
        <v>1435</v>
      </c>
      <c r="D1292" t="s">
        <v>1992</v>
      </c>
      <c r="E1292" t="s">
        <v>137</v>
      </c>
      <c r="F1292">
        <v>0</v>
      </c>
      <c r="G1292">
        <v>0</v>
      </c>
      <c r="H1292">
        <v>2670073</v>
      </c>
    </row>
    <row r="1293" spans="1:8" x14ac:dyDescent="0.25">
      <c r="A1293" t="str">
        <f>COUNTIF($E$2:E1293,E1293)&amp;E1293</f>
        <v>10Döner Sermaye İşletmesi Müdürlüğü</v>
      </c>
      <c r="B1293" t="s">
        <v>2014</v>
      </c>
      <c r="C1293" t="s">
        <v>1436</v>
      </c>
      <c r="D1293" t="s">
        <v>1992</v>
      </c>
      <c r="E1293" t="s">
        <v>26</v>
      </c>
      <c r="F1293">
        <v>0</v>
      </c>
      <c r="G1293">
        <v>0</v>
      </c>
      <c r="H1293">
        <v>2670099</v>
      </c>
    </row>
    <row r="1294" spans="1:8" x14ac:dyDescent="0.25">
      <c r="A1294" t="str">
        <f>COUNTIF($E$2:E1294,E1294)&amp;E1294</f>
        <v>111Fen-Edebiyat Fakültesi</v>
      </c>
      <c r="B1294" t="s">
        <v>2728</v>
      </c>
      <c r="C1294" t="s">
        <v>1437</v>
      </c>
      <c r="D1294" t="s">
        <v>1991</v>
      </c>
      <c r="E1294" t="s">
        <v>31</v>
      </c>
      <c r="F1294">
        <v>0</v>
      </c>
      <c r="G1294">
        <v>0</v>
      </c>
      <c r="H1294">
        <v>2670628</v>
      </c>
    </row>
    <row r="1295" spans="1:8" x14ac:dyDescent="0.25">
      <c r="A1295" t="str">
        <f>COUNTIF($E$2:E1295,E1295)&amp;E1295</f>
        <v>112Fen-Edebiyat Fakültesi</v>
      </c>
      <c r="B1295" t="s">
        <v>2912</v>
      </c>
      <c r="C1295" t="s">
        <v>1438</v>
      </c>
      <c r="D1295" t="s">
        <v>1991</v>
      </c>
      <c r="E1295" t="s">
        <v>31</v>
      </c>
      <c r="F1295">
        <v>0</v>
      </c>
      <c r="G1295">
        <v>0</v>
      </c>
      <c r="H1295">
        <v>2670644</v>
      </c>
    </row>
    <row r="1296" spans="1:8" x14ac:dyDescent="0.25">
      <c r="A1296" t="str">
        <f>COUNTIF($E$2:E1296,E1296)&amp;E1296</f>
        <v>3Genel Sekreterlik</v>
      </c>
      <c r="B1296" t="s">
        <v>2080</v>
      </c>
      <c r="C1296" t="s">
        <v>1439</v>
      </c>
      <c r="D1296" t="s">
        <v>1992</v>
      </c>
      <c r="E1296" t="s">
        <v>32</v>
      </c>
      <c r="F1296">
        <v>0</v>
      </c>
      <c r="G1296">
        <v>0</v>
      </c>
      <c r="H1296">
        <v>2670735</v>
      </c>
    </row>
    <row r="1297" spans="1:8" x14ac:dyDescent="0.25">
      <c r="A1297" t="str">
        <f>COUNTIF($E$2:E1297,E1297)&amp;E1297</f>
        <v>3UEAM-Uygulamalı Etik Araştırma Merkezi</v>
      </c>
      <c r="B1297" t="s">
        <v>2201</v>
      </c>
      <c r="C1297" t="s">
        <v>1440</v>
      </c>
      <c r="D1297" t="s">
        <v>1992</v>
      </c>
      <c r="E1297" t="s">
        <v>53</v>
      </c>
      <c r="F1297">
        <v>0</v>
      </c>
      <c r="G1297">
        <v>0</v>
      </c>
      <c r="H1297">
        <v>2670776</v>
      </c>
    </row>
    <row r="1298" spans="1:8" x14ac:dyDescent="0.25">
      <c r="A1298" t="str">
        <f>COUNTIF($E$2:E1298,E1298)&amp;E1298</f>
        <v>113Fen-Edebiyat Fakültesi</v>
      </c>
      <c r="B1298" t="s">
        <v>2913</v>
      </c>
      <c r="C1298" t="s">
        <v>1441</v>
      </c>
      <c r="D1298" t="s">
        <v>1991</v>
      </c>
      <c r="E1298" t="s">
        <v>31</v>
      </c>
      <c r="F1298">
        <v>0</v>
      </c>
      <c r="G1298">
        <v>0</v>
      </c>
      <c r="H1298">
        <v>2670792</v>
      </c>
    </row>
    <row r="1299" spans="1:8" x14ac:dyDescent="0.25">
      <c r="A1299" t="str">
        <f>COUNTIF($E$2:E1299,E1299)&amp;E1299</f>
        <v>114Fen-Edebiyat Fakültesi</v>
      </c>
      <c r="B1299" t="s">
        <v>2719</v>
      </c>
      <c r="C1299" t="s">
        <v>1442</v>
      </c>
      <c r="D1299" t="s">
        <v>1991</v>
      </c>
      <c r="E1299" t="s">
        <v>31</v>
      </c>
      <c r="F1299">
        <v>0</v>
      </c>
      <c r="G1299">
        <v>0</v>
      </c>
      <c r="H1299">
        <v>2670859</v>
      </c>
    </row>
    <row r="1300" spans="1:8" x14ac:dyDescent="0.25">
      <c r="A1300" t="str">
        <f>COUNTIF($E$2:E1300,E1300)&amp;E1300</f>
        <v>115Fen-Edebiyat Fakültesi</v>
      </c>
      <c r="B1300" t="s">
        <v>2101</v>
      </c>
      <c r="C1300" t="s">
        <v>1443</v>
      </c>
      <c r="D1300" t="s">
        <v>1991</v>
      </c>
      <c r="E1300" t="s">
        <v>31</v>
      </c>
      <c r="F1300">
        <v>0</v>
      </c>
      <c r="G1300">
        <v>0</v>
      </c>
      <c r="H1300">
        <v>2670909</v>
      </c>
    </row>
    <row r="1301" spans="1:8" x14ac:dyDescent="0.25">
      <c r="A1301" t="str">
        <f>COUNTIF($E$2:E1301,E1301)&amp;E1301</f>
        <v>116Fen-Edebiyat Fakültesi</v>
      </c>
      <c r="B1301" t="s">
        <v>2190</v>
      </c>
      <c r="C1301" t="s">
        <v>1444</v>
      </c>
      <c r="D1301" t="s">
        <v>1991</v>
      </c>
      <c r="E1301" t="s">
        <v>31</v>
      </c>
      <c r="F1301">
        <v>0</v>
      </c>
      <c r="G1301">
        <v>0</v>
      </c>
      <c r="H1301">
        <v>2670982</v>
      </c>
    </row>
    <row r="1302" spans="1:8" x14ac:dyDescent="0.25">
      <c r="A1302" t="str">
        <f>COUNTIF($E$2:E1302,E1302)&amp;E1302</f>
        <v>117Fen-Edebiyat Fakültesi</v>
      </c>
      <c r="B1302" t="s">
        <v>2914</v>
      </c>
      <c r="C1302" t="s">
        <v>1445</v>
      </c>
      <c r="D1302" t="s">
        <v>1991</v>
      </c>
      <c r="E1302" t="s">
        <v>31</v>
      </c>
      <c r="F1302">
        <v>0</v>
      </c>
      <c r="G1302">
        <v>0</v>
      </c>
      <c r="H1302">
        <v>2671006</v>
      </c>
    </row>
    <row r="1303" spans="1:8" x14ac:dyDescent="0.25">
      <c r="A1303" t="str">
        <f>COUNTIF($E$2:E1303,E1303)&amp;E1303</f>
        <v>118Fen-Edebiyat Fakültesi</v>
      </c>
      <c r="B1303" t="s">
        <v>2915</v>
      </c>
      <c r="C1303" t="s">
        <v>1446</v>
      </c>
      <c r="D1303" t="s">
        <v>1991</v>
      </c>
      <c r="E1303" t="s">
        <v>31</v>
      </c>
      <c r="F1303">
        <v>0</v>
      </c>
      <c r="G1303">
        <v>0</v>
      </c>
      <c r="H1303">
        <v>2671220</v>
      </c>
    </row>
    <row r="1304" spans="1:8" x14ac:dyDescent="0.25">
      <c r="A1304" t="str">
        <f>COUNTIF($E$2:E1304,E1304)&amp;E1304</f>
        <v>9İç Hizmetler Müdürlüğü</v>
      </c>
      <c r="B1304" t="s">
        <v>2727</v>
      </c>
      <c r="C1304" t="s">
        <v>1447</v>
      </c>
      <c r="D1304" t="s">
        <v>1992</v>
      </c>
      <c r="E1304" t="s">
        <v>34</v>
      </c>
      <c r="F1304">
        <v>0</v>
      </c>
      <c r="G1304">
        <v>0</v>
      </c>
      <c r="H1304">
        <v>2671246</v>
      </c>
    </row>
    <row r="1305" spans="1:8" x14ac:dyDescent="0.25">
      <c r="A1305" t="str">
        <f>COUNTIF($E$2:E1305,E1305)&amp;E1305</f>
        <v>3İş Sağlığı ve Güvenliği Birimi</v>
      </c>
      <c r="B1305" t="s">
        <v>2383</v>
      </c>
      <c r="C1305" t="s">
        <v>1448</v>
      </c>
      <c r="D1305" t="s">
        <v>1992</v>
      </c>
      <c r="E1305" t="s">
        <v>140</v>
      </c>
      <c r="F1305">
        <v>0</v>
      </c>
      <c r="G1305">
        <v>0</v>
      </c>
      <c r="H1305">
        <v>2671295</v>
      </c>
    </row>
    <row r="1306" spans="1:8" x14ac:dyDescent="0.25">
      <c r="A1306" t="str">
        <f>COUNTIF($E$2:E1306,E1306)&amp;E1306</f>
        <v>29Personel Dairesi Başkanlığı</v>
      </c>
      <c r="B1306" t="s">
        <v>2696</v>
      </c>
      <c r="C1306" t="s">
        <v>1449</v>
      </c>
      <c r="D1306" t="s">
        <v>1992</v>
      </c>
      <c r="E1306" t="s">
        <v>128</v>
      </c>
      <c r="F1306">
        <v>0</v>
      </c>
      <c r="G1306">
        <v>0</v>
      </c>
      <c r="H1306">
        <v>2671337</v>
      </c>
    </row>
    <row r="1307" spans="1:8" x14ac:dyDescent="0.25">
      <c r="A1307" t="str">
        <f>COUNTIF($E$2:E1307,E1307)&amp;E1307</f>
        <v>119Fen-Edebiyat Fakültesi</v>
      </c>
      <c r="B1307" t="s">
        <v>2331</v>
      </c>
      <c r="C1307" t="s">
        <v>1450</v>
      </c>
      <c r="D1307" t="s">
        <v>1991</v>
      </c>
      <c r="E1307" t="s">
        <v>31</v>
      </c>
      <c r="F1307">
        <v>0</v>
      </c>
      <c r="G1307">
        <v>0</v>
      </c>
      <c r="H1307">
        <v>2671410</v>
      </c>
    </row>
    <row r="1308" spans="1:8" x14ac:dyDescent="0.25">
      <c r="A1308" t="str">
        <f>COUNTIF($E$2:E1308,E1308)&amp;E1308</f>
        <v>120Fen-Edebiyat Fakültesi</v>
      </c>
      <c r="B1308" t="s">
        <v>2916</v>
      </c>
      <c r="C1308" t="s">
        <v>1451</v>
      </c>
      <c r="D1308" t="s">
        <v>1991</v>
      </c>
      <c r="E1308" t="s">
        <v>31</v>
      </c>
      <c r="F1308">
        <v>0</v>
      </c>
      <c r="G1308">
        <v>0</v>
      </c>
      <c r="H1308">
        <v>2671451</v>
      </c>
    </row>
    <row r="1309" spans="1:8" x14ac:dyDescent="0.25">
      <c r="A1309" t="str">
        <f>COUNTIF($E$2:E1309,E1309)&amp;E1309</f>
        <v>121Fen-Edebiyat Fakültesi</v>
      </c>
      <c r="B1309" t="s">
        <v>2653</v>
      </c>
      <c r="C1309" t="s">
        <v>1452</v>
      </c>
      <c r="D1309" t="s">
        <v>1991</v>
      </c>
      <c r="E1309" t="s">
        <v>31</v>
      </c>
      <c r="F1309">
        <v>0</v>
      </c>
      <c r="G1309">
        <v>0</v>
      </c>
      <c r="H1309">
        <v>2671493</v>
      </c>
    </row>
    <row r="1310" spans="1:8" x14ac:dyDescent="0.25">
      <c r="A1310" t="str">
        <f>COUNTIF($E$2:E1310,E1310)&amp;E1310</f>
        <v>30Personel Dairesi Başkanlığı</v>
      </c>
      <c r="B1310" t="s">
        <v>2379</v>
      </c>
      <c r="C1310" t="s">
        <v>1453</v>
      </c>
      <c r="D1310" t="s">
        <v>1992</v>
      </c>
      <c r="E1310" t="s">
        <v>128</v>
      </c>
      <c r="F1310">
        <v>0</v>
      </c>
      <c r="G1310">
        <v>0</v>
      </c>
      <c r="H1310">
        <v>2671519</v>
      </c>
    </row>
    <row r="1311" spans="1:8" x14ac:dyDescent="0.25">
      <c r="A1311" t="str">
        <f>COUNTIF($E$2:E1311,E1311)&amp;E1311</f>
        <v>31Personel Dairesi Başkanlığı</v>
      </c>
      <c r="B1311" t="s">
        <v>2777</v>
      </c>
      <c r="C1311" t="s">
        <v>1454</v>
      </c>
      <c r="D1311" t="s">
        <v>1992</v>
      </c>
      <c r="E1311" t="s">
        <v>128</v>
      </c>
      <c r="F1311">
        <v>0</v>
      </c>
      <c r="G1311">
        <v>0</v>
      </c>
      <c r="H1311">
        <v>2671543</v>
      </c>
    </row>
    <row r="1312" spans="1:8" x14ac:dyDescent="0.25">
      <c r="A1312" t="str">
        <f>COUNTIF($E$2:E1312,E1312)&amp;E1312</f>
        <v>32Personel Dairesi Başkanlığı</v>
      </c>
      <c r="B1312" t="s">
        <v>2047</v>
      </c>
      <c r="C1312" t="s">
        <v>1455</v>
      </c>
      <c r="D1312" t="s">
        <v>1992</v>
      </c>
      <c r="E1312" t="s">
        <v>128</v>
      </c>
      <c r="F1312">
        <v>0</v>
      </c>
      <c r="G1312">
        <v>0</v>
      </c>
      <c r="H1312">
        <v>2671584</v>
      </c>
    </row>
    <row r="1313" spans="1:8" x14ac:dyDescent="0.25">
      <c r="A1313" t="str">
        <f>COUNTIF($E$2:E1313,E1313)&amp;E1313</f>
        <v>43Mimarlık Fakültesi</v>
      </c>
      <c r="B1313" t="s">
        <v>2607</v>
      </c>
      <c r="C1313" t="s">
        <v>1456</v>
      </c>
      <c r="D1313" t="s">
        <v>1991</v>
      </c>
      <c r="E1313" t="s">
        <v>39</v>
      </c>
      <c r="F1313">
        <v>0</v>
      </c>
      <c r="G1313">
        <v>0</v>
      </c>
      <c r="H1313">
        <v>2671634</v>
      </c>
    </row>
    <row r="1314" spans="1:8" x14ac:dyDescent="0.25">
      <c r="A1314" t="str">
        <f>COUNTIF($E$2:E1314,E1314)&amp;E1314</f>
        <v>44Mimarlık Fakültesi</v>
      </c>
      <c r="B1314" t="s">
        <v>2034</v>
      </c>
      <c r="C1314" t="s">
        <v>1457</v>
      </c>
      <c r="D1314" t="s">
        <v>1991</v>
      </c>
      <c r="E1314" t="s">
        <v>39</v>
      </c>
      <c r="F1314">
        <v>0</v>
      </c>
      <c r="G1314">
        <v>0</v>
      </c>
      <c r="H1314">
        <v>2671675</v>
      </c>
    </row>
    <row r="1315" spans="1:8" x14ac:dyDescent="0.25">
      <c r="A1315" t="str">
        <f>COUNTIF($E$2:E1315,E1315)&amp;E1315</f>
        <v>45Mimarlık Fakültesi</v>
      </c>
      <c r="B1315" t="s">
        <v>2710</v>
      </c>
      <c r="C1315" t="s">
        <v>1458</v>
      </c>
      <c r="D1315" t="s">
        <v>1991</v>
      </c>
      <c r="E1315" t="s">
        <v>39</v>
      </c>
      <c r="F1315">
        <v>0</v>
      </c>
      <c r="G1315">
        <v>0</v>
      </c>
      <c r="H1315">
        <v>2671857</v>
      </c>
    </row>
    <row r="1316" spans="1:8" x14ac:dyDescent="0.25">
      <c r="A1316" t="str">
        <f>COUNTIF($E$2:E1316,E1316)&amp;E1316</f>
        <v>46Mimarlık Fakültesi</v>
      </c>
      <c r="B1316" t="s">
        <v>2668</v>
      </c>
      <c r="C1316" t="s">
        <v>1459</v>
      </c>
      <c r="D1316" t="s">
        <v>1991</v>
      </c>
      <c r="E1316" t="s">
        <v>39</v>
      </c>
      <c r="F1316">
        <v>0</v>
      </c>
      <c r="G1316">
        <v>0</v>
      </c>
      <c r="H1316">
        <v>2671949</v>
      </c>
    </row>
    <row r="1317" spans="1:8" x14ac:dyDescent="0.25">
      <c r="A1317" t="str">
        <f>COUNTIF($E$2:E1317,E1317)&amp;E1317</f>
        <v>3Sosyal Tesisler Müdürlüğü</v>
      </c>
      <c r="B1317" t="s">
        <v>2053</v>
      </c>
      <c r="C1317" t="s">
        <v>1460</v>
      </c>
      <c r="D1317" t="s">
        <v>1992</v>
      </c>
      <c r="E1317" t="s">
        <v>143</v>
      </c>
      <c r="F1317">
        <v>0</v>
      </c>
      <c r="G1317">
        <v>0</v>
      </c>
      <c r="H1317">
        <v>2672053</v>
      </c>
    </row>
    <row r="1318" spans="1:8" x14ac:dyDescent="0.25">
      <c r="A1318" t="str">
        <f>COUNTIF($E$2:E1318,E1318)&amp;E1318</f>
        <v>47Mimarlık Fakültesi</v>
      </c>
      <c r="B1318" t="s">
        <v>2046</v>
      </c>
      <c r="C1318" t="s">
        <v>1461</v>
      </c>
      <c r="D1318" t="s">
        <v>1991</v>
      </c>
      <c r="E1318" t="s">
        <v>39</v>
      </c>
      <c r="F1318">
        <v>0</v>
      </c>
      <c r="G1318">
        <v>0</v>
      </c>
      <c r="H1318">
        <v>2672210</v>
      </c>
    </row>
    <row r="1319" spans="1:8" x14ac:dyDescent="0.25">
      <c r="A1319" t="str">
        <f>COUNTIF($E$2:E1319,E1319)&amp;E1319</f>
        <v>17Yabancı Diller Yüksekokulu Müdürlüğü</v>
      </c>
      <c r="B1319" t="s">
        <v>2607</v>
      </c>
      <c r="C1319" t="s">
        <v>1462</v>
      </c>
      <c r="D1319" t="s">
        <v>1991</v>
      </c>
      <c r="E1319" t="s">
        <v>130</v>
      </c>
      <c r="F1319">
        <v>0</v>
      </c>
      <c r="G1319">
        <v>0</v>
      </c>
      <c r="H1319">
        <v>2672350</v>
      </c>
    </row>
    <row r="1320" spans="1:8" x14ac:dyDescent="0.25">
      <c r="A1320" t="str">
        <f>COUNTIF($E$2:E1320,E1320)&amp;E1320</f>
        <v>21Yapı İşleri ve Teknik Dairesi Başkanlığı</v>
      </c>
      <c r="B1320" t="s">
        <v>2581</v>
      </c>
      <c r="C1320" t="s">
        <v>1463</v>
      </c>
      <c r="D1320" t="s">
        <v>1992</v>
      </c>
      <c r="E1320" t="s">
        <v>144</v>
      </c>
      <c r="F1320">
        <v>0</v>
      </c>
      <c r="G1320">
        <v>0</v>
      </c>
      <c r="H1320">
        <v>2672400</v>
      </c>
    </row>
    <row r="1321" spans="1:8" x14ac:dyDescent="0.25">
      <c r="A1321" t="str">
        <f>COUNTIF($E$2:E1321,E1321)&amp;E1321</f>
        <v>22Yapı İşleri ve Teknik Dairesi Başkanlığı</v>
      </c>
      <c r="B1321" t="s">
        <v>2917</v>
      </c>
      <c r="C1321" t="s">
        <v>1464</v>
      </c>
      <c r="D1321" t="s">
        <v>1992</v>
      </c>
      <c r="E1321" t="s">
        <v>144</v>
      </c>
      <c r="F1321">
        <v>0</v>
      </c>
      <c r="G1321">
        <v>0</v>
      </c>
      <c r="H1321">
        <v>2672475</v>
      </c>
    </row>
    <row r="1322" spans="1:8" x14ac:dyDescent="0.25">
      <c r="A1322" t="str">
        <f>COUNTIF($E$2:E1322,E1322)&amp;E1322</f>
        <v>18Yabancı Diller Yüksekokulu Müdürlüğü</v>
      </c>
      <c r="B1322" t="s">
        <v>2668</v>
      </c>
      <c r="C1322" t="s">
        <v>1465</v>
      </c>
      <c r="D1322" t="s">
        <v>1991</v>
      </c>
      <c r="E1322" t="s">
        <v>130</v>
      </c>
      <c r="F1322">
        <v>0</v>
      </c>
      <c r="G1322">
        <v>0</v>
      </c>
      <c r="H1322">
        <v>2672491</v>
      </c>
    </row>
    <row r="1323" spans="1:8" x14ac:dyDescent="0.25">
      <c r="A1323" t="str">
        <f>COUNTIF($E$2:E1323,E1323)&amp;E1323</f>
        <v>23Yapı İşleri ve Teknik Dairesi Başkanlığı</v>
      </c>
      <c r="B1323" t="s">
        <v>2383</v>
      </c>
      <c r="C1323" t="s">
        <v>1466</v>
      </c>
      <c r="D1323" t="s">
        <v>1992</v>
      </c>
      <c r="E1323" t="s">
        <v>144</v>
      </c>
      <c r="F1323">
        <v>0</v>
      </c>
      <c r="G1323">
        <v>0</v>
      </c>
      <c r="H1323">
        <v>2672566</v>
      </c>
    </row>
    <row r="1324" spans="1:8" x14ac:dyDescent="0.25">
      <c r="A1324" t="str">
        <f>COUNTIF($E$2:E1324,E1324)&amp;E1324</f>
        <v>13Toplum ve Bilim Araştırma ve Uygulama Merkezi (Rektörlüğe Bağlı Birim)</v>
      </c>
      <c r="B1324" t="s">
        <v>2918</v>
      </c>
      <c r="C1324" t="s">
        <v>1467</v>
      </c>
      <c r="D1324" t="s">
        <v>1991</v>
      </c>
      <c r="E1324" t="s">
        <v>136</v>
      </c>
      <c r="F1324">
        <v>0</v>
      </c>
      <c r="G1324">
        <v>0</v>
      </c>
      <c r="H1324">
        <v>2672616</v>
      </c>
    </row>
    <row r="1325" spans="1:8" x14ac:dyDescent="0.25">
      <c r="A1325" t="str">
        <f>COUNTIF($E$2:E1325,E1325)&amp;E1325</f>
        <v>48Mimarlık Fakültesi</v>
      </c>
      <c r="B1325" t="s">
        <v>2919</v>
      </c>
      <c r="C1325" t="s">
        <v>1468</v>
      </c>
      <c r="D1325" t="s">
        <v>1991</v>
      </c>
      <c r="E1325" t="s">
        <v>39</v>
      </c>
      <c r="F1325">
        <v>0</v>
      </c>
      <c r="G1325">
        <v>0</v>
      </c>
      <c r="H1325">
        <v>2672681</v>
      </c>
    </row>
    <row r="1326" spans="1:8" x14ac:dyDescent="0.25">
      <c r="A1326" t="str">
        <f>COUNTIF($E$2:E1326,E1326)&amp;E1326</f>
        <v>49Mimarlık Fakültesi</v>
      </c>
      <c r="B1326" t="s">
        <v>2920</v>
      </c>
      <c r="C1326" t="s">
        <v>1469</v>
      </c>
      <c r="D1326" t="s">
        <v>1991</v>
      </c>
      <c r="E1326" t="s">
        <v>39</v>
      </c>
      <c r="F1326">
        <v>0</v>
      </c>
      <c r="G1326">
        <v>0</v>
      </c>
      <c r="H1326">
        <v>2672772</v>
      </c>
    </row>
    <row r="1327" spans="1:8" x14ac:dyDescent="0.25">
      <c r="A1327" t="str">
        <f>COUNTIF($E$2:E1327,E1327)&amp;E1327</f>
        <v>50Mimarlık Fakültesi</v>
      </c>
      <c r="B1327" t="s">
        <v>2464</v>
      </c>
      <c r="C1327" t="s">
        <v>1470</v>
      </c>
      <c r="D1327" t="s">
        <v>1991</v>
      </c>
      <c r="E1327" t="s">
        <v>39</v>
      </c>
      <c r="F1327">
        <v>0</v>
      </c>
      <c r="G1327">
        <v>0</v>
      </c>
      <c r="H1327">
        <v>2672848</v>
      </c>
    </row>
    <row r="1328" spans="1:8" x14ac:dyDescent="0.25">
      <c r="A1328" t="str">
        <f>COUNTIF($E$2:E1328,E1328)&amp;E1328</f>
        <v>86Sağlık Kültür ve Spor Daire Başkanlığı</v>
      </c>
      <c r="B1328" t="s">
        <v>2014</v>
      </c>
      <c r="C1328" t="s">
        <v>1471</v>
      </c>
      <c r="D1328" t="s">
        <v>1992</v>
      </c>
      <c r="E1328" t="s">
        <v>45</v>
      </c>
      <c r="F1328">
        <v>0</v>
      </c>
      <c r="G1328">
        <v>0</v>
      </c>
      <c r="H1328">
        <v>2672905</v>
      </c>
    </row>
    <row r="1329" spans="1:8" x14ac:dyDescent="0.25">
      <c r="A1329" t="str">
        <f>COUNTIF($E$2:E1329,E1329)&amp;E1329</f>
        <v>51Mimarlık Fakültesi</v>
      </c>
      <c r="B1329" t="s">
        <v>2312</v>
      </c>
      <c r="C1329" t="s">
        <v>1472</v>
      </c>
      <c r="D1329" t="s">
        <v>1991</v>
      </c>
      <c r="E1329" t="s">
        <v>39</v>
      </c>
      <c r="F1329">
        <v>0</v>
      </c>
      <c r="G1329">
        <v>0</v>
      </c>
      <c r="H1329">
        <v>2672954</v>
      </c>
    </row>
    <row r="1330" spans="1:8" x14ac:dyDescent="0.25">
      <c r="A1330" t="str">
        <f>COUNTIF($E$2:E1330,E1330)&amp;E1330</f>
        <v>52Mimarlık Fakültesi</v>
      </c>
      <c r="B1330" t="s">
        <v>2379</v>
      </c>
      <c r="C1330" t="s">
        <v>1473</v>
      </c>
      <c r="D1330" t="s">
        <v>1991</v>
      </c>
      <c r="E1330" t="s">
        <v>39</v>
      </c>
      <c r="F1330">
        <v>0</v>
      </c>
      <c r="G1330">
        <v>0</v>
      </c>
      <c r="H1330">
        <v>2673028</v>
      </c>
    </row>
    <row r="1331" spans="1:8" x14ac:dyDescent="0.25">
      <c r="A1331" t="str">
        <f>COUNTIF($E$2:E1331,E1331)&amp;E1331</f>
        <v>87Sağlık Kültür ve Spor Daire Başkanlığı</v>
      </c>
      <c r="B1331" t="s">
        <v>2232</v>
      </c>
      <c r="C1331" t="s">
        <v>1474</v>
      </c>
      <c r="D1331" t="s">
        <v>1992</v>
      </c>
      <c r="E1331" t="s">
        <v>45</v>
      </c>
      <c r="F1331">
        <v>0</v>
      </c>
      <c r="G1331">
        <v>0</v>
      </c>
      <c r="H1331">
        <v>2673085</v>
      </c>
    </row>
    <row r="1332" spans="1:8" x14ac:dyDescent="0.25">
      <c r="A1332" t="str">
        <f>COUNTIF($E$2:E1332,E1332)&amp;E1332</f>
        <v>53Mimarlık Fakültesi</v>
      </c>
      <c r="B1332" t="s">
        <v>2302</v>
      </c>
      <c r="C1332" t="s">
        <v>1475</v>
      </c>
      <c r="D1332" t="s">
        <v>1991</v>
      </c>
      <c r="E1332" t="s">
        <v>39</v>
      </c>
      <c r="F1332">
        <v>0</v>
      </c>
      <c r="G1332">
        <v>0</v>
      </c>
      <c r="H1332">
        <v>2673200</v>
      </c>
    </row>
    <row r="1333" spans="1:8" x14ac:dyDescent="0.25">
      <c r="A1333" t="str">
        <f>COUNTIF($E$2:E1333,E1333)&amp;E1333</f>
        <v>54Mimarlık Fakültesi</v>
      </c>
      <c r="B1333" t="s">
        <v>2921</v>
      </c>
      <c r="C1333" t="s">
        <v>1476</v>
      </c>
      <c r="D1333" t="s">
        <v>1991</v>
      </c>
      <c r="E1333" t="s">
        <v>39</v>
      </c>
      <c r="F1333">
        <v>0</v>
      </c>
      <c r="G1333">
        <v>0</v>
      </c>
      <c r="H1333">
        <v>2673283</v>
      </c>
    </row>
    <row r="1334" spans="1:8" x14ac:dyDescent="0.25">
      <c r="A1334" t="str">
        <f>COUNTIF($E$2:E1334,E1334)&amp;E1334</f>
        <v>55Mimarlık Fakültesi</v>
      </c>
      <c r="B1334" t="s">
        <v>2101</v>
      </c>
      <c r="C1334" t="s">
        <v>1477</v>
      </c>
      <c r="D1334" t="s">
        <v>1991</v>
      </c>
      <c r="E1334" t="s">
        <v>39</v>
      </c>
      <c r="F1334">
        <v>0</v>
      </c>
      <c r="G1334">
        <v>0</v>
      </c>
      <c r="H1334">
        <v>2673630</v>
      </c>
    </row>
    <row r="1335" spans="1:8" x14ac:dyDescent="0.25">
      <c r="A1335" t="str">
        <f>COUNTIF($E$2:E1335,E1335)&amp;E1335</f>
        <v>56Mimarlık Fakültesi</v>
      </c>
      <c r="B1335" t="s">
        <v>2101</v>
      </c>
      <c r="C1335" t="s">
        <v>1478</v>
      </c>
      <c r="D1335" t="s">
        <v>1991</v>
      </c>
      <c r="E1335" t="s">
        <v>39</v>
      </c>
      <c r="F1335">
        <v>0</v>
      </c>
      <c r="G1335">
        <v>0</v>
      </c>
      <c r="H1335">
        <v>2673853</v>
      </c>
    </row>
    <row r="1336" spans="1:8" x14ac:dyDescent="0.25">
      <c r="A1336" t="str">
        <f>COUNTIF($E$2:E1336,E1336)&amp;E1336</f>
        <v>57Mimarlık Fakültesi</v>
      </c>
      <c r="B1336" t="s">
        <v>2390</v>
      </c>
      <c r="C1336" t="s">
        <v>1479</v>
      </c>
      <c r="D1336" t="s">
        <v>1991</v>
      </c>
      <c r="E1336" t="s">
        <v>39</v>
      </c>
      <c r="F1336">
        <v>0</v>
      </c>
      <c r="G1336">
        <v>0</v>
      </c>
      <c r="H1336">
        <v>2673929</v>
      </c>
    </row>
    <row r="1337" spans="1:8" x14ac:dyDescent="0.25">
      <c r="A1337" t="str">
        <f>COUNTIF($E$2:E1337,E1337)&amp;E1337</f>
        <v>51Kütüphane ve Dokümantasyon Daire Başkanlığı</v>
      </c>
      <c r="B1337" t="s">
        <v>2922</v>
      </c>
      <c r="C1337" t="s">
        <v>1480</v>
      </c>
      <c r="D1337" t="s">
        <v>1992</v>
      </c>
      <c r="E1337" t="s">
        <v>38</v>
      </c>
      <c r="F1337">
        <v>0</v>
      </c>
      <c r="G1337">
        <v>0</v>
      </c>
      <c r="H1337">
        <v>2674042</v>
      </c>
    </row>
    <row r="1338" spans="1:8" x14ac:dyDescent="0.25">
      <c r="A1338" t="str">
        <f>COUNTIF($E$2:E1338,E1338)&amp;E1338</f>
        <v>89Mühendislik Fakültesi</v>
      </c>
      <c r="B1338" t="s">
        <v>2868</v>
      </c>
      <c r="C1338" t="s">
        <v>1481</v>
      </c>
      <c r="D1338" t="s">
        <v>1991</v>
      </c>
      <c r="E1338" t="s">
        <v>40</v>
      </c>
      <c r="F1338">
        <v>0</v>
      </c>
      <c r="G1338">
        <v>0</v>
      </c>
      <c r="H1338">
        <v>2674109</v>
      </c>
    </row>
    <row r="1339" spans="1:8" x14ac:dyDescent="0.25">
      <c r="A1339" t="str">
        <f>COUNTIF($E$2:E1339,E1339)&amp;E1339</f>
        <v>90Mühendislik Fakültesi</v>
      </c>
      <c r="B1339" t="s">
        <v>2923</v>
      </c>
      <c r="C1339" t="s">
        <v>1482</v>
      </c>
      <c r="D1339" t="s">
        <v>1991</v>
      </c>
      <c r="E1339" t="s">
        <v>40</v>
      </c>
      <c r="F1339">
        <v>0</v>
      </c>
      <c r="G1339">
        <v>0</v>
      </c>
      <c r="H1339">
        <v>2674117</v>
      </c>
    </row>
    <row r="1340" spans="1:8" x14ac:dyDescent="0.25">
      <c r="A1340" t="str">
        <f>COUNTIF($E$2:E1340,E1340)&amp;E1340</f>
        <v>91Mühendislik Fakültesi</v>
      </c>
      <c r="B1340" t="s">
        <v>2026</v>
      </c>
      <c r="C1340" t="s">
        <v>1483</v>
      </c>
      <c r="D1340" t="s">
        <v>1991</v>
      </c>
      <c r="E1340" t="s">
        <v>40</v>
      </c>
      <c r="F1340">
        <v>0</v>
      </c>
      <c r="G1340">
        <v>0</v>
      </c>
      <c r="H1340">
        <v>2674190</v>
      </c>
    </row>
    <row r="1341" spans="1:8" x14ac:dyDescent="0.25">
      <c r="A1341" t="str">
        <f>COUNTIF($E$2:E1341,E1341)&amp;E1341</f>
        <v>88Sağlık Kültür ve Spor Daire Başkanlığı</v>
      </c>
      <c r="B1341" t="s">
        <v>2674</v>
      </c>
      <c r="C1341" t="s">
        <v>1484</v>
      </c>
      <c r="D1341" t="s">
        <v>1992</v>
      </c>
      <c r="E1341" t="s">
        <v>45</v>
      </c>
      <c r="F1341">
        <v>0</v>
      </c>
      <c r="G1341">
        <v>0</v>
      </c>
      <c r="H1341">
        <v>2674513</v>
      </c>
    </row>
    <row r="1342" spans="1:8" x14ac:dyDescent="0.25">
      <c r="A1342" t="str">
        <f>COUNTIF($E$2:E1342,E1342)&amp;E1342</f>
        <v>92Mühendislik Fakültesi</v>
      </c>
      <c r="B1342" t="s">
        <v>2727</v>
      </c>
      <c r="C1342" t="s">
        <v>1485</v>
      </c>
      <c r="D1342" t="s">
        <v>1991</v>
      </c>
      <c r="E1342" t="s">
        <v>40</v>
      </c>
      <c r="F1342">
        <v>0</v>
      </c>
      <c r="G1342">
        <v>0</v>
      </c>
      <c r="H1342">
        <v>2674562</v>
      </c>
    </row>
    <row r="1343" spans="1:8" x14ac:dyDescent="0.25">
      <c r="A1343" t="str">
        <f>COUNTIF($E$2:E1343,E1343)&amp;E1343</f>
        <v>93Mühendislik Fakültesi</v>
      </c>
      <c r="B1343" t="s">
        <v>2102</v>
      </c>
      <c r="C1343" t="s">
        <v>1486</v>
      </c>
      <c r="D1343" t="s">
        <v>1991</v>
      </c>
      <c r="E1343" t="s">
        <v>40</v>
      </c>
      <c r="F1343">
        <v>0</v>
      </c>
      <c r="G1343">
        <v>0</v>
      </c>
      <c r="H1343">
        <v>2674653</v>
      </c>
    </row>
    <row r="1344" spans="1:8" x14ac:dyDescent="0.25">
      <c r="A1344" t="str">
        <f>COUNTIF($E$2:E1344,E1344)&amp;E1344</f>
        <v>94Mühendislik Fakültesi</v>
      </c>
      <c r="B1344" t="s">
        <v>2213</v>
      </c>
      <c r="C1344" t="s">
        <v>1487</v>
      </c>
      <c r="D1344" t="s">
        <v>1991</v>
      </c>
      <c r="E1344" t="s">
        <v>40</v>
      </c>
      <c r="F1344">
        <v>0</v>
      </c>
      <c r="G1344">
        <v>0</v>
      </c>
      <c r="H1344">
        <v>2674919</v>
      </c>
    </row>
    <row r="1345" spans="1:8" x14ac:dyDescent="0.25">
      <c r="A1345" t="str">
        <f>COUNTIF($E$2:E1345,E1345)&amp;E1345</f>
        <v>95Mühendislik Fakültesi</v>
      </c>
      <c r="B1345" t="s">
        <v>2847</v>
      </c>
      <c r="C1345" t="s">
        <v>1488</v>
      </c>
      <c r="D1345" t="s">
        <v>1991</v>
      </c>
      <c r="E1345" t="s">
        <v>40</v>
      </c>
      <c r="F1345">
        <v>0</v>
      </c>
      <c r="G1345">
        <v>0</v>
      </c>
      <c r="H1345">
        <v>2675080</v>
      </c>
    </row>
    <row r="1346" spans="1:8" x14ac:dyDescent="0.25">
      <c r="A1346" t="str">
        <f>COUNTIF($E$2:E1346,E1346)&amp;E1346</f>
        <v>96Mühendislik Fakültesi</v>
      </c>
      <c r="B1346" t="s">
        <v>2668</v>
      </c>
      <c r="C1346" t="s">
        <v>1489</v>
      </c>
      <c r="D1346" t="s">
        <v>1991</v>
      </c>
      <c r="E1346" t="s">
        <v>40</v>
      </c>
      <c r="F1346">
        <v>0</v>
      </c>
      <c r="G1346">
        <v>0</v>
      </c>
      <c r="H1346">
        <v>2675247</v>
      </c>
    </row>
    <row r="1347" spans="1:8" x14ac:dyDescent="0.25">
      <c r="A1347" t="str">
        <f>COUNTIF($E$2:E1347,E1347)&amp;E1347</f>
        <v>97Mühendislik Fakültesi</v>
      </c>
      <c r="B1347" t="s">
        <v>2331</v>
      </c>
      <c r="C1347" t="s">
        <v>1490</v>
      </c>
      <c r="D1347" t="s">
        <v>1991</v>
      </c>
      <c r="E1347" t="s">
        <v>40</v>
      </c>
      <c r="F1347">
        <v>0</v>
      </c>
      <c r="G1347">
        <v>0</v>
      </c>
      <c r="H1347">
        <v>2675262</v>
      </c>
    </row>
    <row r="1348" spans="1:8" x14ac:dyDescent="0.25">
      <c r="A1348" t="str">
        <f>COUNTIF($E$2:E1348,E1348)&amp;E1348</f>
        <v>98Mühendislik Fakültesi</v>
      </c>
      <c r="B1348" t="s">
        <v>2078</v>
      </c>
      <c r="C1348" t="s">
        <v>1491</v>
      </c>
      <c r="D1348" t="s">
        <v>1991</v>
      </c>
      <c r="E1348" t="s">
        <v>40</v>
      </c>
      <c r="F1348">
        <v>0</v>
      </c>
      <c r="G1348">
        <v>0</v>
      </c>
      <c r="H1348">
        <v>2675353</v>
      </c>
    </row>
    <row r="1349" spans="1:8" x14ac:dyDescent="0.25">
      <c r="A1349" t="str">
        <f>COUNTIF($E$2:E1349,E1349)&amp;E1349</f>
        <v>99Mühendislik Fakültesi</v>
      </c>
      <c r="B1349" t="s">
        <v>2728</v>
      </c>
      <c r="C1349" t="s">
        <v>1492</v>
      </c>
      <c r="D1349" t="s">
        <v>1991</v>
      </c>
      <c r="E1349" t="s">
        <v>40</v>
      </c>
      <c r="F1349">
        <v>0</v>
      </c>
      <c r="G1349">
        <v>0</v>
      </c>
      <c r="H1349">
        <v>2675403</v>
      </c>
    </row>
    <row r="1350" spans="1:8" x14ac:dyDescent="0.25">
      <c r="A1350" t="str">
        <f>COUNTIF($E$2:E1350,E1350)&amp;E1350</f>
        <v>100Mühendislik Fakültesi</v>
      </c>
      <c r="B1350" t="s">
        <v>2026</v>
      </c>
      <c r="C1350" t="s">
        <v>1493</v>
      </c>
      <c r="D1350" t="s">
        <v>1991</v>
      </c>
      <c r="E1350" t="s">
        <v>40</v>
      </c>
      <c r="F1350">
        <v>0</v>
      </c>
      <c r="G1350">
        <v>0</v>
      </c>
      <c r="H1350">
        <v>2675700</v>
      </c>
    </row>
    <row r="1351" spans="1:8" x14ac:dyDescent="0.25">
      <c r="A1351" t="str">
        <f>COUNTIF($E$2:E1351,E1351)&amp;E1351</f>
        <v>89Sağlık Kültür ve Spor Daire Başkanlığı</v>
      </c>
      <c r="B1351" t="s">
        <v>2464</v>
      </c>
      <c r="C1351" t="s">
        <v>1494</v>
      </c>
      <c r="D1351" t="s">
        <v>1992</v>
      </c>
      <c r="E1351" t="s">
        <v>45</v>
      </c>
      <c r="F1351">
        <v>0</v>
      </c>
      <c r="G1351">
        <v>0</v>
      </c>
      <c r="H1351">
        <v>2675841</v>
      </c>
    </row>
    <row r="1352" spans="1:8" x14ac:dyDescent="0.25">
      <c r="A1352" t="str">
        <f>COUNTIF($E$2:E1352,E1352)&amp;E1352</f>
        <v>101Mühendislik Fakültesi</v>
      </c>
      <c r="B1352" t="s">
        <v>2047</v>
      </c>
      <c r="C1352" t="s">
        <v>1495</v>
      </c>
      <c r="D1352" t="s">
        <v>1991</v>
      </c>
      <c r="E1352" t="s">
        <v>40</v>
      </c>
      <c r="F1352">
        <v>0</v>
      </c>
      <c r="G1352">
        <v>0</v>
      </c>
      <c r="H1352">
        <v>2675957</v>
      </c>
    </row>
    <row r="1353" spans="1:8" x14ac:dyDescent="0.25">
      <c r="A1353" t="str">
        <f>COUNTIF($E$2:E1353,E1353)&amp;E1353</f>
        <v>102Mühendislik Fakültesi</v>
      </c>
      <c r="B1353" t="s">
        <v>2777</v>
      </c>
      <c r="C1353" t="s">
        <v>1496</v>
      </c>
      <c r="D1353" t="s">
        <v>1991</v>
      </c>
      <c r="E1353" t="s">
        <v>40</v>
      </c>
      <c r="F1353">
        <v>0</v>
      </c>
      <c r="G1353">
        <v>0</v>
      </c>
      <c r="H1353">
        <v>2676047</v>
      </c>
    </row>
    <row r="1354" spans="1:8" x14ac:dyDescent="0.25">
      <c r="A1354" t="str">
        <f>COUNTIF($E$2:E1354,E1354)&amp;E1354</f>
        <v>103Mühendislik Fakültesi</v>
      </c>
      <c r="B1354" t="s">
        <v>2310</v>
      </c>
      <c r="C1354" t="s">
        <v>1497</v>
      </c>
      <c r="D1354" t="s">
        <v>1991</v>
      </c>
      <c r="E1354" t="s">
        <v>40</v>
      </c>
      <c r="F1354">
        <v>0</v>
      </c>
      <c r="G1354">
        <v>0</v>
      </c>
      <c r="H1354">
        <v>2676062</v>
      </c>
    </row>
    <row r="1355" spans="1:8" x14ac:dyDescent="0.25">
      <c r="A1355" t="str">
        <f>COUNTIF($E$2:E1355,E1355)&amp;E1355</f>
        <v>64Öğrenci Dekanlığı</v>
      </c>
      <c r="B1355" t="s">
        <v>2390</v>
      </c>
      <c r="C1355" t="s">
        <v>1498</v>
      </c>
      <c r="D1355" t="s">
        <v>1992</v>
      </c>
      <c r="E1355" t="s">
        <v>117</v>
      </c>
      <c r="F1355">
        <v>0</v>
      </c>
      <c r="G1355">
        <v>0</v>
      </c>
      <c r="H1355">
        <v>2676088</v>
      </c>
    </row>
    <row r="1356" spans="1:8" x14ac:dyDescent="0.25">
      <c r="A1356" t="str">
        <f>COUNTIF($E$2:E1356,E1356)&amp;E1356</f>
        <v>104Mühendislik Fakültesi</v>
      </c>
      <c r="B1356" t="s">
        <v>2516</v>
      </c>
      <c r="C1356" t="s">
        <v>1499</v>
      </c>
      <c r="D1356" t="s">
        <v>1991</v>
      </c>
      <c r="E1356" t="s">
        <v>40</v>
      </c>
      <c r="F1356">
        <v>0</v>
      </c>
      <c r="G1356">
        <v>0</v>
      </c>
      <c r="H1356">
        <v>2676310</v>
      </c>
    </row>
    <row r="1357" spans="1:8" x14ac:dyDescent="0.25">
      <c r="A1357" t="str">
        <f>COUNTIF($E$2:E1357,E1357)&amp;E1357</f>
        <v>105Mühendislik Fakültesi</v>
      </c>
      <c r="B1357" t="s">
        <v>2924</v>
      </c>
      <c r="C1357" t="s">
        <v>1500</v>
      </c>
      <c r="D1357" t="s">
        <v>1991</v>
      </c>
      <c r="E1357" t="s">
        <v>40</v>
      </c>
      <c r="F1357">
        <v>0</v>
      </c>
      <c r="G1357">
        <v>0</v>
      </c>
      <c r="H1357">
        <v>2676427</v>
      </c>
    </row>
    <row r="1358" spans="1:8" x14ac:dyDescent="0.25">
      <c r="A1358" t="str">
        <f>COUNTIF($E$2:E1358,E1358)&amp;E1358</f>
        <v>4UEAM-Uygulamalı Etik Araştırma Merkezi</v>
      </c>
      <c r="B1358" t="s">
        <v>2728</v>
      </c>
      <c r="C1358" t="s">
        <v>1501</v>
      </c>
      <c r="D1358" t="s">
        <v>1992</v>
      </c>
      <c r="E1358" t="s">
        <v>53</v>
      </c>
      <c r="F1358">
        <v>0</v>
      </c>
      <c r="G1358">
        <v>0</v>
      </c>
      <c r="H1358">
        <v>2676450</v>
      </c>
    </row>
    <row r="1359" spans="1:8" x14ac:dyDescent="0.25">
      <c r="A1359" t="str">
        <f>COUNTIF($E$2:E1359,E1359)&amp;E1359</f>
        <v>106Mühendislik Fakültesi</v>
      </c>
      <c r="B1359" t="s">
        <v>2516</v>
      </c>
      <c r="C1359" t="s">
        <v>1502</v>
      </c>
      <c r="D1359" t="s">
        <v>1991</v>
      </c>
      <c r="E1359" t="s">
        <v>40</v>
      </c>
      <c r="F1359">
        <v>0</v>
      </c>
      <c r="G1359">
        <v>0</v>
      </c>
      <c r="H1359">
        <v>2676476</v>
      </c>
    </row>
    <row r="1360" spans="1:8" x14ac:dyDescent="0.25">
      <c r="A1360" t="str">
        <f>COUNTIF($E$2:E1360,E1360)&amp;E1360</f>
        <v xml:space="preserve">44Bilgi İşlem Daire Başkanlığı </v>
      </c>
      <c r="B1360" t="s">
        <v>2734</v>
      </c>
      <c r="C1360" t="s">
        <v>1503</v>
      </c>
      <c r="D1360" t="s">
        <v>1992</v>
      </c>
      <c r="E1360" t="s">
        <v>22</v>
      </c>
      <c r="F1360">
        <v>0</v>
      </c>
      <c r="G1360">
        <v>0</v>
      </c>
      <c r="H1360">
        <v>2676559</v>
      </c>
    </row>
    <row r="1361" spans="1:8" x14ac:dyDescent="0.25">
      <c r="A1361" t="str">
        <f>COUNTIF($E$2:E1361,E1361)&amp;E1361</f>
        <v>107Mühendislik Fakültesi</v>
      </c>
      <c r="B1361" t="s">
        <v>2925</v>
      </c>
      <c r="C1361" t="s">
        <v>1504</v>
      </c>
      <c r="D1361" t="s">
        <v>1991</v>
      </c>
      <c r="E1361" t="s">
        <v>40</v>
      </c>
      <c r="F1361">
        <v>0</v>
      </c>
      <c r="G1361">
        <v>0</v>
      </c>
      <c r="H1361">
        <v>2676757</v>
      </c>
    </row>
    <row r="1362" spans="1:8" x14ac:dyDescent="0.25">
      <c r="A1362" t="str">
        <f>COUNTIF($E$2:E1362,E1362)&amp;E1362</f>
        <v xml:space="preserve">65Eğitim Fakültesi </v>
      </c>
      <c r="B1362" t="s">
        <v>2652</v>
      </c>
      <c r="C1362" t="s">
        <v>1505</v>
      </c>
      <c r="D1362" t="s">
        <v>1991</v>
      </c>
      <c r="E1362" t="s">
        <v>120</v>
      </c>
      <c r="F1362">
        <v>0</v>
      </c>
      <c r="G1362">
        <v>0</v>
      </c>
      <c r="H1362">
        <v>2676807</v>
      </c>
    </row>
    <row r="1363" spans="1:8" x14ac:dyDescent="0.25">
      <c r="A1363" t="str">
        <f>COUNTIF($E$2:E1363,E1363)&amp;E1363</f>
        <v xml:space="preserve">66Eğitim Fakültesi </v>
      </c>
      <c r="B1363" t="s">
        <v>2926</v>
      </c>
      <c r="C1363" t="s">
        <v>1506</v>
      </c>
      <c r="D1363" t="s">
        <v>1991</v>
      </c>
      <c r="E1363" t="s">
        <v>120</v>
      </c>
      <c r="F1363">
        <v>0</v>
      </c>
      <c r="G1363">
        <v>0</v>
      </c>
      <c r="H1363">
        <v>2676849</v>
      </c>
    </row>
    <row r="1364" spans="1:8" x14ac:dyDescent="0.25">
      <c r="A1364" t="str">
        <f>COUNTIF($E$2:E1364,E1364)&amp;E1364</f>
        <v xml:space="preserve">67Eğitim Fakültesi </v>
      </c>
      <c r="B1364" t="s">
        <v>2696</v>
      </c>
      <c r="C1364" t="s">
        <v>1507</v>
      </c>
      <c r="D1364" t="s">
        <v>1991</v>
      </c>
      <c r="E1364" t="s">
        <v>120</v>
      </c>
      <c r="F1364">
        <v>0</v>
      </c>
      <c r="G1364">
        <v>0</v>
      </c>
      <c r="H1364">
        <v>2676856</v>
      </c>
    </row>
    <row r="1365" spans="1:8" x14ac:dyDescent="0.25">
      <c r="A1365" t="str">
        <f>COUNTIF($E$2:E1365,E1365)&amp;E1365</f>
        <v xml:space="preserve">68Eğitim Fakültesi </v>
      </c>
      <c r="B1365" t="s">
        <v>2887</v>
      </c>
      <c r="C1365" t="s">
        <v>1508</v>
      </c>
      <c r="D1365" t="s">
        <v>1991</v>
      </c>
      <c r="E1365" t="s">
        <v>120</v>
      </c>
      <c r="F1365">
        <v>0</v>
      </c>
      <c r="G1365">
        <v>0</v>
      </c>
      <c r="H1365">
        <v>2676864</v>
      </c>
    </row>
    <row r="1366" spans="1:8" x14ac:dyDescent="0.25">
      <c r="A1366" t="str">
        <f>COUNTIF($E$2:E1366,E1366)&amp;E1366</f>
        <v>90Sağlık Kültür ve Spor Daire Başkanlığı</v>
      </c>
      <c r="B1366" t="s">
        <v>2927</v>
      </c>
      <c r="C1366" t="s">
        <v>177</v>
      </c>
      <c r="D1366" t="s">
        <v>1992</v>
      </c>
      <c r="E1366" t="s">
        <v>45</v>
      </c>
      <c r="F1366">
        <v>0</v>
      </c>
      <c r="G1366">
        <v>0</v>
      </c>
      <c r="H1366">
        <v>2676922</v>
      </c>
    </row>
    <row r="1367" spans="1:8" x14ac:dyDescent="0.25">
      <c r="A1367" t="str">
        <f>COUNTIF($E$2:E1367,E1367)&amp;E1367</f>
        <v>5Bilimsel Araştırma Projeleri Koordinasyon Birimi Koordinatörlüğü</v>
      </c>
      <c r="B1367" t="s">
        <v>2928</v>
      </c>
      <c r="C1367" t="s">
        <v>1509</v>
      </c>
      <c r="D1367" t="s">
        <v>1992</v>
      </c>
      <c r="E1367" t="s">
        <v>23</v>
      </c>
      <c r="F1367">
        <v>0</v>
      </c>
      <c r="G1367">
        <v>0</v>
      </c>
      <c r="H1367">
        <v>2676930</v>
      </c>
    </row>
    <row r="1368" spans="1:8" x14ac:dyDescent="0.25">
      <c r="A1368" t="str">
        <f>COUNTIF($E$2:E1368,E1368)&amp;E1368</f>
        <v xml:space="preserve">69Eğitim Fakültesi </v>
      </c>
      <c r="B1368" t="s">
        <v>2390</v>
      </c>
      <c r="C1368" t="s">
        <v>1510</v>
      </c>
      <c r="D1368" t="s">
        <v>1991</v>
      </c>
      <c r="E1368" t="s">
        <v>120</v>
      </c>
      <c r="F1368">
        <v>0</v>
      </c>
      <c r="G1368">
        <v>0</v>
      </c>
      <c r="H1368">
        <v>2676989</v>
      </c>
    </row>
    <row r="1369" spans="1:8" x14ac:dyDescent="0.25">
      <c r="A1369" t="str">
        <f>COUNTIF($E$2:E1369,E1369)&amp;E1369</f>
        <v xml:space="preserve">70Eğitim Fakültesi </v>
      </c>
      <c r="B1369" t="s">
        <v>2929</v>
      </c>
      <c r="C1369" t="s">
        <v>1511</v>
      </c>
      <c r="D1369" t="s">
        <v>1991</v>
      </c>
      <c r="E1369" t="s">
        <v>120</v>
      </c>
      <c r="F1369">
        <v>0</v>
      </c>
      <c r="G1369">
        <v>0</v>
      </c>
      <c r="H1369">
        <v>2676997</v>
      </c>
    </row>
    <row r="1370" spans="1:8" x14ac:dyDescent="0.25">
      <c r="A1370" t="str">
        <f>COUNTIF($E$2:E1370,E1370)&amp;E1370</f>
        <v xml:space="preserve">71Eğitim Fakültesi </v>
      </c>
      <c r="B1370" t="s">
        <v>2631</v>
      </c>
      <c r="C1370" t="s">
        <v>1512</v>
      </c>
      <c r="D1370" t="s">
        <v>1991</v>
      </c>
      <c r="E1370" t="s">
        <v>120</v>
      </c>
      <c r="F1370">
        <v>0</v>
      </c>
      <c r="G1370">
        <v>0</v>
      </c>
      <c r="H1370">
        <v>2677086</v>
      </c>
    </row>
    <row r="1371" spans="1:8" x14ac:dyDescent="0.25">
      <c r="A1371" t="str">
        <f>COUNTIF($E$2:E1371,E1371)&amp;E1371</f>
        <v xml:space="preserve">72Eğitim Fakültesi </v>
      </c>
      <c r="B1371" t="s">
        <v>2464</v>
      </c>
      <c r="C1371" t="s">
        <v>1513</v>
      </c>
      <c r="D1371" t="s">
        <v>1991</v>
      </c>
      <c r="E1371" t="s">
        <v>120</v>
      </c>
      <c r="F1371">
        <v>0</v>
      </c>
      <c r="G1371">
        <v>0</v>
      </c>
      <c r="H1371">
        <v>2677292</v>
      </c>
    </row>
    <row r="1372" spans="1:8" x14ac:dyDescent="0.25">
      <c r="A1372" t="str">
        <f>COUNTIF($E$2:E1372,E1372)&amp;E1372</f>
        <v>91Sağlık Kültür ve Spor Daire Başkanlığı</v>
      </c>
      <c r="B1372" t="s">
        <v>2118</v>
      </c>
      <c r="C1372" t="s">
        <v>1514</v>
      </c>
      <c r="D1372" t="s">
        <v>1992</v>
      </c>
      <c r="E1372" t="s">
        <v>45</v>
      </c>
      <c r="F1372">
        <v>0</v>
      </c>
      <c r="G1372">
        <v>0</v>
      </c>
      <c r="H1372">
        <v>2677375</v>
      </c>
    </row>
    <row r="1373" spans="1:8" x14ac:dyDescent="0.25">
      <c r="A1373" t="str">
        <f>COUNTIF($E$2:E1373,E1373)&amp;E1373</f>
        <v xml:space="preserve">73Eğitim Fakültesi </v>
      </c>
      <c r="B1373" t="s">
        <v>2581</v>
      </c>
      <c r="C1373" t="s">
        <v>1515</v>
      </c>
      <c r="D1373" t="s">
        <v>1991</v>
      </c>
      <c r="E1373" t="s">
        <v>120</v>
      </c>
      <c r="F1373">
        <v>0</v>
      </c>
      <c r="G1373">
        <v>0</v>
      </c>
      <c r="H1373">
        <v>2677417</v>
      </c>
    </row>
    <row r="1374" spans="1:8" x14ac:dyDescent="0.25">
      <c r="A1374" t="str">
        <f>COUNTIF($E$2:E1374,E1374)&amp;E1374</f>
        <v>92Sağlık Kültür ve Spor Daire Başkanlığı</v>
      </c>
      <c r="B1374" t="s">
        <v>2607</v>
      </c>
      <c r="C1374" t="s">
        <v>1516</v>
      </c>
      <c r="D1374" t="s">
        <v>1992</v>
      </c>
      <c r="E1374" t="s">
        <v>45</v>
      </c>
      <c r="F1374">
        <v>0</v>
      </c>
      <c r="G1374">
        <v>0</v>
      </c>
      <c r="H1374">
        <v>2677425</v>
      </c>
    </row>
    <row r="1375" spans="1:8" x14ac:dyDescent="0.25">
      <c r="A1375" t="str">
        <f>COUNTIF($E$2:E1375,E1375)&amp;E1375</f>
        <v xml:space="preserve">74Eğitim Fakültesi </v>
      </c>
      <c r="B1375" t="s">
        <v>2080</v>
      </c>
      <c r="C1375" t="s">
        <v>1517</v>
      </c>
      <c r="D1375" t="s">
        <v>1991</v>
      </c>
      <c r="E1375" t="s">
        <v>120</v>
      </c>
      <c r="F1375">
        <v>0</v>
      </c>
      <c r="G1375">
        <v>0</v>
      </c>
      <c r="H1375">
        <v>2677573</v>
      </c>
    </row>
    <row r="1376" spans="1:8" x14ac:dyDescent="0.25">
      <c r="A1376" t="str">
        <f>COUNTIF($E$2:E1376,E1376)&amp;E1376</f>
        <v>30Tanıtım Ofisi (Rektörlüğe Bağlı Birim)</v>
      </c>
      <c r="B1376" t="s">
        <v>2771</v>
      </c>
      <c r="C1376" t="s">
        <v>1518</v>
      </c>
      <c r="D1376" t="s">
        <v>1992</v>
      </c>
      <c r="E1376" t="s">
        <v>122</v>
      </c>
      <c r="F1376">
        <v>0</v>
      </c>
      <c r="G1376">
        <v>0</v>
      </c>
      <c r="H1376">
        <v>2677680</v>
      </c>
    </row>
    <row r="1377" spans="1:8" x14ac:dyDescent="0.25">
      <c r="A1377" t="str">
        <f>COUNTIF($E$2:E1377,E1377)&amp;E1377</f>
        <v>6Dişli, Güç Aktarma Sistemleri ve Titreşim Uygulama ve Araştırma Merkezi (DİMER)</v>
      </c>
      <c r="B1377" t="s">
        <v>2930</v>
      </c>
      <c r="C1377" t="s">
        <v>1519</v>
      </c>
      <c r="D1377" t="s">
        <v>1991</v>
      </c>
      <c r="E1377" t="s">
        <v>25</v>
      </c>
      <c r="F1377">
        <v>0</v>
      </c>
      <c r="G1377">
        <v>0</v>
      </c>
      <c r="H1377">
        <v>2677813</v>
      </c>
    </row>
    <row r="1378" spans="1:8" x14ac:dyDescent="0.25">
      <c r="A1378" t="str">
        <f>COUNTIF($E$2:E1378,E1378)&amp;E1378</f>
        <v xml:space="preserve">75Eğitim Fakültesi </v>
      </c>
      <c r="B1378" t="s">
        <v>2710</v>
      </c>
      <c r="C1378" t="s">
        <v>1520</v>
      </c>
      <c r="D1378" t="s">
        <v>1991</v>
      </c>
      <c r="E1378" t="s">
        <v>120</v>
      </c>
      <c r="F1378">
        <v>0</v>
      </c>
      <c r="G1378">
        <v>0</v>
      </c>
      <c r="H1378">
        <v>2677839</v>
      </c>
    </row>
    <row r="1379" spans="1:8" x14ac:dyDescent="0.25">
      <c r="A1379" t="str">
        <f>COUNTIF($E$2:E1379,E1379)&amp;E1379</f>
        <v>93Sağlık Kültür ve Spor Daire Başkanlığı</v>
      </c>
      <c r="B1379" t="s">
        <v>2902</v>
      </c>
      <c r="C1379" t="s">
        <v>1521</v>
      </c>
      <c r="D1379" t="s">
        <v>1992</v>
      </c>
      <c r="E1379" t="s">
        <v>45</v>
      </c>
      <c r="F1379">
        <v>0</v>
      </c>
      <c r="G1379">
        <v>0</v>
      </c>
      <c r="H1379">
        <v>2677862</v>
      </c>
    </row>
    <row r="1380" spans="1:8" x14ac:dyDescent="0.25">
      <c r="A1380" t="str">
        <f>COUNTIF($E$2:E1380,E1380)&amp;E1380</f>
        <v>26ROMER - Robotik ve Yapay Zeka Teknolojileri Uygulama ve Araştırma Merkezi</v>
      </c>
      <c r="B1380" t="s">
        <v>2777</v>
      </c>
      <c r="C1380" t="s">
        <v>1522</v>
      </c>
      <c r="D1380" t="s">
        <v>1991</v>
      </c>
      <c r="E1380" t="s">
        <v>44</v>
      </c>
      <c r="F1380">
        <v>0</v>
      </c>
      <c r="G1380">
        <v>0</v>
      </c>
      <c r="H1380">
        <v>2677870</v>
      </c>
    </row>
    <row r="1381" spans="1:8" x14ac:dyDescent="0.25">
      <c r="A1381" t="str">
        <f>COUNTIF($E$2:E1381,E1381)&amp;E1381</f>
        <v>12OGAM - Görüntü Analizi Uygulama ve Araştırma Merkezi</v>
      </c>
      <c r="B1381" t="s">
        <v>2931</v>
      </c>
      <c r="C1381" t="s">
        <v>1523</v>
      </c>
      <c r="D1381" t="s">
        <v>1991</v>
      </c>
      <c r="E1381" t="s">
        <v>42</v>
      </c>
      <c r="F1381">
        <v>0</v>
      </c>
      <c r="G1381">
        <v>0</v>
      </c>
      <c r="H1381">
        <v>2677987</v>
      </c>
    </row>
    <row r="1382" spans="1:8" x14ac:dyDescent="0.25">
      <c r="A1382" t="str">
        <f>COUNTIF($E$2:E1382,E1382)&amp;E1382</f>
        <v xml:space="preserve">76Eğitim Fakültesi </v>
      </c>
      <c r="B1382" t="s">
        <v>2718</v>
      </c>
      <c r="C1382" t="s">
        <v>1524</v>
      </c>
      <c r="D1382" t="s">
        <v>1991</v>
      </c>
      <c r="E1382" t="s">
        <v>120</v>
      </c>
      <c r="F1382">
        <v>0</v>
      </c>
      <c r="G1382">
        <v>0</v>
      </c>
      <c r="H1382">
        <v>2678019</v>
      </c>
    </row>
    <row r="1383" spans="1:8" x14ac:dyDescent="0.25">
      <c r="A1383" t="str">
        <f>COUNTIF($E$2:E1383,E1383)&amp;E1383</f>
        <v xml:space="preserve">77Eğitim Fakültesi </v>
      </c>
      <c r="B1383" t="s">
        <v>2835</v>
      </c>
      <c r="C1383" t="s">
        <v>1525</v>
      </c>
      <c r="D1383" t="s">
        <v>1991</v>
      </c>
      <c r="E1383" t="s">
        <v>120</v>
      </c>
      <c r="F1383">
        <v>0</v>
      </c>
      <c r="G1383">
        <v>0</v>
      </c>
      <c r="H1383">
        <v>2678092</v>
      </c>
    </row>
    <row r="1384" spans="1:8" x14ac:dyDescent="0.25">
      <c r="A1384" t="str">
        <f>COUNTIF($E$2:E1384,E1384)&amp;E1384</f>
        <v>27ROMER - Robotik ve Yapay Zeka Teknolojileri Uygulama ve Araştırma Merkezi</v>
      </c>
      <c r="B1384" t="s">
        <v>2668</v>
      </c>
      <c r="C1384" t="s">
        <v>1526</v>
      </c>
      <c r="D1384" t="s">
        <v>1991</v>
      </c>
      <c r="E1384" t="s">
        <v>44</v>
      </c>
      <c r="F1384">
        <v>0</v>
      </c>
      <c r="G1384">
        <v>0</v>
      </c>
      <c r="H1384">
        <v>2678282</v>
      </c>
    </row>
    <row r="1385" spans="1:8" x14ac:dyDescent="0.25">
      <c r="A1385" t="str">
        <f>COUNTIF($E$2:E1385,E1385)&amp;E1385</f>
        <v xml:space="preserve">78Eğitim Fakültesi </v>
      </c>
      <c r="B1385" t="s">
        <v>2082</v>
      </c>
      <c r="C1385" t="s">
        <v>1527</v>
      </c>
      <c r="D1385" t="s">
        <v>1991</v>
      </c>
      <c r="E1385" t="s">
        <v>120</v>
      </c>
      <c r="F1385">
        <v>0</v>
      </c>
      <c r="G1385">
        <v>0</v>
      </c>
      <c r="H1385">
        <v>2678662</v>
      </c>
    </row>
    <row r="1386" spans="1:8" x14ac:dyDescent="0.25">
      <c r="A1386" t="str">
        <f>COUNTIF($E$2:E1386,E1386)&amp;E1386</f>
        <v>94Sağlık Kültür ve Spor Daire Başkanlığı</v>
      </c>
      <c r="B1386" t="s">
        <v>2292</v>
      </c>
      <c r="C1386" t="s">
        <v>1528</v>
      </c>
      <c r="D1386" t="s">
        <v>1992</v>
      </c>
      <c r="E1386" t="s">
        <v>45</v>
      </c>
      <c r="F1386">
        <v>0</v>
      </c>
      <c r="G1386">
        <v>0</v>
      </c>
      <c r="H1386">
        <v>2678688</v>
      </c>
    </row>
    <row r="1387" spans="1:8" x14ac:dyDescent="0.25">
      <c r="A1387" t="str">
        <f>COUNTIF($E$2:E1387,E1387)&amp;E1387</f>
        <v>65Öğrenci Dekanlığı</v>
      </c>
      <c r="B1387" t="s">
        <v>2174</v>
      </c>
      <c r="C1387" t="s">
        <v>1529</v>
      </c>
      <c r="D1387" t="s">
        <v>1992</v>
      </c>
      <c r="E1387" t="s">
        <v>117</v>
      </c>
      <c r="F1387">
        <v>0</v>
      </c>
      <c r="G1387">
        <v>0</v>
      </c>
      <c r="H1387">
        <v>2679058</v>
      </c>
    </row>
    <row r="1388" spans="1:8" x14ac:dyDescent="0.25">
      <c r="A1388" t="str">
        <f>COUNTIF($E$2:E1388,E1388)&amp;E1388</f>
        <v xml:space="preserve">79Eğitim Fakültesi </v>
      </c>
      <c r="B1388" t="s">
        <v>2718</v>
      </c>
      <c r="C1388" t="s">
        <v>1530</v>
      </c>
      <c r="D1388" t="s">
        <v>1991</v>
      </c>
      <c r="E1388" t="s">
        <v>120</v>
      </c>
      <c r="F1388">
        <v>0</v>
      </c>
      <c r="G1388">
        <v>0</v>
      </c>
      <c r="H1388">
        <v>2679108</v>
      </c>
    </row>
    <row r="1389" spans="1:8" x14ac:dyDescent="0.25">
      <c r="A1389" t="str">
        <f>COUNTIF($E$2:E1389,E1389)&amp;E1389</f>
        <v>13Sosyal Bilimler Enstitüsü Müdürlüğü</v>
      </c>
      <c r="B1389" t="s">
        <v>2082</v>
      </c>
      <c r="C1389" t="s">
        <v>1531</v>
      </c>
      <c r="D1389" t="s">
        <v>1991</v>
      </c>
      <c r="E1389" t="s">
        <v>116</v>
      </c>
      <c r="F1389">
        <v>0</v>
      </c>
      <c r="G1389">
        <v>0</v>
      </c>
      <c r="H1389">
        <v>2679215</v>
      </c>
    </row>
    <row r="1390" spans="1:8" x14ac:dyDescent="0.25">
      <c r="A1390" t="str">
        <f>COUNTIF($E$2:E1390,E1390)&amp;E1390</f>
        <v>95Sağlık Kültür ve Spor Daire Başkanlığı</v>
      </c>
      <c r="B1390" t="s">
        <v>2932</v>
      </c>
      <c r="C1390" t="s">
        <v>1532</v>
      </c>
      <c r="D1390" t="s">
        <v>1992</v>
      </c>
      <c r="E1390" t="s">
        <v>45</v>
      </c>
      <c r="F1390">
        <v>0</v>
      </c>
      <c r="G1390">
        <v>0</v>
      </c>
      <c r="H1390">
        <v>2679538</v>
      </c>
    </row>
    <row r="1391" spans="1:8" x14ac:dyDescent="0.25">
      <c r="A1391" t="str">
        <f>COUNTIF($E$2:E1391,E1391)&amp;E1391</f>
        <v>66Öğrenci Dekanlığı</v>
      </c>
      <c r="B1391" t="s">
        <v>2630</v>
      </c>
      <c r="C1391" t="s">
        <v>1533</v>
      </c>
      <c r="D1391" t="s">
        <v>1992</v>
      </c>
      <c r="E1391" t="s">
        <v>117</v>
      </c>
      <c r="F1391">
        <v>0</v>
      </c>
      <c r="G1391">
        <v>0</v>
      </c>
      <c r="H1391">
        <v>2679553</v>
      </c>
    </row>
    <row r="1392" spans="1:8" x14ac:dyDescent="0.25">
      <c r="A1392" t="str">
        <f>COUNTIF($E$2:E1392,E1392)&amp;E1392</f>
        <v>14Sosyal Bilimler Enstitüsü Müdürlüğü</v>
      </c>
      <c r="B1392" t="s">
        <v>2331</v>
      </c>
      <c r="C1392" t="s">
        <v>1534</v>
      </c>
      <c r="D1392" t="s">
        <v>1991</v>
      </c>
      <c r="E1392" t="s">
        <v>116</v>
      </c>
      <c r="F1392">
        <v>0</v>
      </c>
      <c r="G1392">
        <v>0</v>
      </c>
      <c r="H1392">
        <v>2679611</v>
      </c>
    </row>
    <row r="1393" spans="1:8" x14ac:dyDescent="0.25">
      <c r="A1393" t="str">
        <f>COUNTIF($E$2:E1393,E1393)&amp;E1393</f>
        <v>96Sağlık Kültür ve Spor Daire Başkanlığı</v>
      </c>
      <c r="B1393" t="s">
        <v>2933</v>
      </c>
      <c r="C1393" t="s">
        <v>1535</v>
      </c>
      <c r="D1393" t="s">
        <v>1992</v>
      </c>
      <c r="E1393" t="s">
        <v>45</v>
      </c>
      <c r="F1393">
        <v>0</v>
      </c>
      <c r="G1393">
        <v>0</v>
      </c>
      <c r="H1393">
        <v>2679819</v>
      </c>
    </row>
    <row r="1394" spans="1:8" x14ac:dyDescent="0.25">
      <c r="A1394" t="str">
        <f>COUNTIF($E$2:E1394,E1394)&amp;E1394</f>
        <v>97Sağlık Kültür ve Spor Daire Başkanlığı</v>
      </c>
      <c r="B1394" t="s">
        <v>2182</v>
      </c>
      <c r="C1394" t="s">
        <v>1536</v>
      </c>
      <c r="D1394" t="s">
        <v>1992</v>
      </c>
      <c r="E1394" t="s">
        <v>45</v>
      </c>
      <c r="F1394">
        <v>0</v>
      </c>
      <c r="G1394">
        <v>0</v>
      </c>
      <c r="H1394">
        <v>2679892</v>
      </c>
    </row>
    <row r="1395" spans="1:8" x14ac:dyDescent="0.25">
      <c r="A1395" t="str">
        <f>COUNTIF($E$2:E1395,E1395)&amp;E1395</f>
        <v>67Öğrenci Dekanlığı</v>
      </c>
      <c r="B1395" t="s">
        <v>2331</v>
      </c>
      <c r="C1395" t="s">
        <v>1537</v>
      </c>
      <c r="D1395" t="s">
        <v>1992</v>
      </c>
      <c r="E1395" t="s">
        <v>117</v>
      </c>
      <c r="F1395">
        <v>0</v>
      </c>
      <c r="G1395">
        <v>0</v>
      </c>
      <c r="H1395">
        <v>2679926</v>
      </c>
    </row>
    <row r="1396" spans="1:8" x14ac:dyDescent="0.25">
      <c r="A1396" t="str">
        <f>COUNTIF($E$2:E1396,E1396)&amp;E1396</f>
        <v>17ODTÜ KPM - Kariyer Planlama Uygulama ve Araştırma Merkezi (Rektörlüğe Bağlı Birim)</v>
      </c>
      <c r="B1396" t="s">
        <v>2034</v>
      </c>
      <c r="C1396" t="s">
        <v>1538</v>
      </c>
      <c r="D1396" t="s">
        <v>1991</v>
      </c>
      <c r="E1396" t="s">
        <v>113</v>
      </c>
      <c r="F1396">
        <v>0</v>
      </c>
      <c r="G1396">
        <v>0</v>
      </c>
      <c r="H1396">
        <v>2679934</v>
      </c>
    </row>
    <row r="1397" spans="1:8" x14ac:dyDescent="0.25">
      <c r="A1397" t="str">
        <f>COUNTIF($E$2:E1397,E1397)&amp;E1397</f>
        <v>15Sosyal Bilimler Enstitüsü Müdürlüğü</v>
      </c>
      <c r="B1397" t="s">
        <v>2464</v>
      </c>
      <c r="C1397" t="s">
        <v>1539</v>
      </c>
      <c r="D1397" t="s">
        <v>1991</v>
      </c>
      <c r="E1397" t="s">
        <v>116</v>
      </c>
      <c r="F1397">
        <v>0</v>
      </c>
      <c r="G1397">
        <v>0</v>
      </c>
      <c r="H1397">
        <v>2680007</v>
      </c>
    </row>
    <row r="1398" spans="1:8" x14ac:dyDescent="0.25">
      <c r="A1398" t="str">
        <f>COUNTIF($E$2:E1398,E1398)&amp;E1398</f>
        <v xml:space="preserve">14Strateji Geliştirme Daire Başkanlığı </v>
      </c>
      <c r="B1398" t="s">
        <v>2131</v>
      </c>
      <c r="C1398" t="s">
        <v>1540</v>
      </c>
      <c r="D1398" t="s">
        <v>1992</v>
      </c>
      <c r="E1398" t="s">
        <v>47</v>
      </c>
      <c r="F1398">
        <v>0</v>
      </c>
      <c r="G1398">
        <v>0</v>
      </c>
      <c r="H1398">
        <v>2680247</v>
      </c>
    </row>
    <row r="1399" spans="1:8" x14ac:dyDescent="0.25">
      <c r="A1399" t="str">
        <f>COUNTIF($E$2:E1399,E1399)&amp;E1399</f>
        <v>98Sağlık Kültür ve Spor Daire Başkanlığı</v>
      </c>
      <c r="B1399" t="s">
        <v>2934</v>
      </c>
      <c r="C1399" t="s">
        <v>1541</v>
      </c>
      <c r="D1399" t="s">
        <v>1992</v>
      </c>
      <c r="E1399" t="s">
        <v>45</v>
      </c>
      <c r="F1399">
        <v>0</v>
      </c>
      <c r="G1399">
        <v>0</v>
      </c>
      <c r="H1399">
        <v>2680411</v>
      </c>
    </row>
    <row r="1400" spans="1:8" x14ac:dyDescent="0.25">
      <c r="A1400" t="str">
        <f>COUNTIF($E$2:E1400,E1400)&amp;E1400</f>
        <v>7Dişli, Güç Aktarma Sistemleri ve Titreşim Uygulama ve Araştırma Merkezi (DİMER)</v>
      </c>
      <c r="B1400" t="s">
        <v>2695</v>
      </c>
      <c r="C1400" t="s">
        <v>1542</v>
      </c>
      <c r="D1400" t="s">
        <v>1991</v>
      </c>
      <c r="E1400" t="s">
        <v>25</v>
      </c>
      <c r="F1400">
        <v>0</v>
      </c>
      <c r="G1400">
        <v>0</v>
      </c>
      <c r="H1400">
        <v>2680569</v>
      </c>
    </row>
    <row r="1401" spans="1:8" x14ac:dyDescent="0.25">
      <c r="A1401" t="str">
        <f>COUNTIF($E$2:E1401,E1401)&amp;E1401</f>
        <v>68Öğrenci Dekanlığı</v>
      </c>
      <c r="B1401" t="s">
        <v>2103</v>
      </c>
      <c r="C1401" t="s">
        <v>1543</v>
      </c>
      <c r="D1401" t="s">
        <v>1992</v>
      </c>
      <c r="E1401" t="s">
        <v>117</v>
      </c>
      <c r="F1401">
        <v>0</v>
      </c>
      <c r="G1401">
        <v>0</v>
      </c>
      <c r="H1401">
        <v>2680841</v>
      </c>
    </row>
    <row r="1402" spans="1:8" x14ac:dyDescent="0.25">
      <c r="A1402" t="str">
        <f>COUNTIF($E$2:E1402,E1402)&amp;E1402</f>
        <v>99Sağlık Kültür ve Spor Daire Başkanlığı</v>
      </c>
      <c r="B1402" t="s">
        <v>2935</v>
      </c>
      <c r="C1402" t="s">
        <v>1544</v>
      </c>
      <c r="D1402" t="s">
        <v>1992</v>
      </c>
      <c r="E1402" t="s">
        <v>45</v>
      </c>
      <c r="F1402">
        <v>0</v>
      </c>
      <c r="G1402">
        <v>0</v>
      </c>
      <c r="H1402">
        <v>2680932</v>
      </c>
    </row>
    <row r="1403" spans="1:8" x14ac:dyDescent="0.25">
      <c r="A1403" t="str">
        <f>COUNTIF($E$2:E1403,E1403)&amp;E1403</f>
        <v>8Kaynak Teknolojisi ve Tahribatsız Muayene Araş. ve Uyg. Mrk. (KATAMER)</v>
      </c>
      <c r="B1403" t="s">
        <v>2631</v>
      </c>
      <c r="C1403" t="s">
        <v>1545</v>
      </c>
      <c r="D1403" t="s">
        <v>1991</v>
      </c>
      <c r="E1403" t="s">
        <v>36</v>
      </c>
      <c r="F1403">
        <v>0</v>
      </c>
      <c r="G1403">
        <v>0</v>
      </c>
      <c r="H1403">
        <v>2681146</v>
      </c>
    </row>
    <row r="1404" spans="1:8" x14ac:dyDescent="0.25">
      <c r="A1404" t="str">
        <f>COUNTIF($E$2:E1404,E1404)&amp;E1404</f>
        <v>28ROMER - Robotik ve Yapay Zeka Teknolojileri Uygulama ve Araştırma Merkezi</v>
      </c>
      <c r="B1404" t="s">
        <v>2925</v>
      </c>
      <c r="C1404" t="s">
        <v>1546</v>
      </c>
      <c r="D1404" t="s">
        <v>1991</v>
      </c>
      <c r="E1404" t="s">
        <v>44</v>
      </c>
      <c r="F1404">
        <v>0</v>
      </c>
      <c r="G1404">
        <v>0</v>
      </c>
      <c r="H1404">
        <v>2681450</v>
      </c>
    </row>
    <row r="1405" spans="1:8" x14ac:dyDescent="0.25">
      <c r="A1405" t="str">
        <f>COUNTIF($E$2:E1405,E1405)&amp;E1405</f>
        <v>29ROMER - Robotik ve Yapay Zeka Teknolojileri Uygulama ve Araştırma Merkezi</v>
      </c>
      <c r="B1405" t="s">
        <v>2764</v>
      </c>
      <c r="C1405" t="s">
        <v>1547</v>
      </c>
      <c r="D1405" t="s">
        <v>1991</v>
      </c>
      <c r="E1405" t="s">
        <v>44</v>
      </c>
      <c r="F1405">
        <v>0</v>
      </c>
      <c r="G1405">
        <v>0</v>
      </c>
      <c r="H1405">
        <v>2681708</v>
      </c>
    </row>
    <row r="1406" spans="1:8" x14ac:dyDescent="0.25">
      <c r="A1406" t="str">
        <f>COUNTIF($E$2:E1406,E1406)&amp;E1406</f>
        <v>16Sosyal Bilimler Enstitüsü Müdürlüğü</v>
      </c>
      <c r="B1406" t="s">
        <v>2777</v>
      </c>
      <c r="C1406" t="s">
        <v>1548</v>
      </c>
      <c r="D1406" t="s">
        <v>1991</v>
      </c>
      <c r="E1406" t="s">
        <v>116</v>
      </c>
      <c r="F1406">
        <v>0</v>
      </c>
      <c r="G1406">
        <v>0</v>
      </c>
      <c r="H1406">
        <v>2681724</v>
      </c>
    </row>
    <row r="1407" spans="1:8" x14ac:dyDescent="0.25">
      <c r="A1407" t="str">
        <f>COUNTIF($E$2:E1407,E1407)&amp;E1407</f>
        <v>17Sosyal Bilimler Enstitüsü Müdürlüğü</v>
      </c>
      <c r="B1407" t="s">
        <v>2118</v>
      </c>
      <c r="C1407" t="s">
        <v>1549</v>
      </c>
      <c r="D1407" t="s">
        <v>1991</v>
      </c>
      <c r="E1407" t="s">
        <v>116</v>
      </c>
      <c r="F1407">
        <v>0</v>
      </c>
      <c r="G1407">
        <v>0</v>
      </c>
      <c r="H1407">
        <v>2681740</v>
      </c>
    </row>
    <row r="1408" spans="1:8" x14ac:dyDescent="0.25">
      <c r="A1408" t="str">
        <f>COUNTIF($E$2:E1408,E1408)&amp;E1408</f>
        <v>11Enformatik Enstitüsü Müdürlüğü</v>
      </c>
      <c r="B1408" t="s">
        <v>2936</v>
      </c>
      <c r="C1408" t="s">
        <v>1550</v>
      </c>
      <c r="D1408" t="s">
        <v>1991</v>
      </c>
      <c r="E1408" t="s">
        <v>118</v>
      </c>
      <c r="F1408">
        <v>0</v>
      </c>
      <c r="G1408">
        <v>0</v>
      </c>
      <c r="H1408">
        <v>2681781</v>
      </c>
    </row>
    <row r="1409" spans="1:8" x14ac:dyDescent="0.25">
      <c r="A1409" t="str">
        <f>COUNTIF($E$2:E1409,E1409)&amp;E1409</f>
        <v>12Enformatik Enstitüsü Müdürlüğü</v>
      </c>
      <c r="B1409" t="s">
        <v>2047</v>
      </c>
      <c r="C1409" t="s">
        <v>1551</v>
      </c>
      <c r="D1409" t="s">
        <v>1991</v>
      </c>
      <c r="E1409" t="s">
        <v>118</v>
      </c>
      <c r="F1409">
        <v>0</v>
      </c>
      <c r="G1409">
        <v>0</v>
      </c>
      <c r="H1409">
        <v>2681922</v>
      </c>
    </row>
    <row r="1410" spans="1:8" x14ac:dyDescent="0.25">
      <c r="A1410" t="str">
        <f>COUNTIF($E$2:E1410,E1410)&amp;E1410</f>
        <v>21Uygulamalı Matematik Enstitüsü Müdürlüğü</v>
      </c>
      <c r="B1410" t="s">
        <v>2653</v>
      </c>
      <c r="C1410" t="s">
        <v>1552</v>
      </c>
      <c r="D1410" t="s">
        <v>1991</v>
      </c>
      <c r="E1410" t="s">
        <v>126</v>
      </c>
      <c r="F1410">
        <v>0</v>
      </c>
      <c r="G1410">
        <v>0</v>
      </c>
      <c r="H1410">
        <v>2682284</v>
      </c>
    </row>
    <row r="1411" spans="1:8" x14ac:dyDescent="0.25">
      <c r="A1411" t="str">
        <f>COUNTIF($E$2:E1411,E1411)&amp;E1411</f>
        <v>108Mühendislik Fakültesi</v>
      </c>
      <c r="B1411" t="s">
        <v>2060</v>
      </c>
      <c r="C1411" t="s">
        <v>1553</v>
      </c>
      <c r="D1411" t="s">
        <v>1991</v>
      </c>
      <c r="E1411" t="s">
        <v>40</v>
      </c>
      <c r="F1411">
        <v>0</v>
      </c>
      <c r="G1411">
        <v>0</v>
      </c>
      <c r="H1411">
        <v>2682599</v>
      </c>
    </row>
    <row r="1412" spans="1:8" x14ac:dyDescent="0.25">
      <c r="A1412" t="str">
        <f>COUNTIF($E$2:E1412,E1412)&amp;E1412</f>
        <v>6Hukuk Müşavirliği</v>
      </c>
      <c r="B1412" t="s">
        <v>2728</v>
      </c>
      <c r="C1412" t="s">
        <v>1554</v>
      </c>
      <c r="D1412" t="s">
        <v>1992</v>
      </c>
      <c r="E1412" t="s">
        <v>33</v>
      </c>
      <c r="F1412">
        <v>0</v>
      </c>
      <c r="G1412">
        <v>0</v>
      </c>
      <c r="H1412">
        <v>2682615</v>
      </c>
    </row>
    <row r="1413" spans="1:8" x14ac:dyDescent="0.25">
      <c r="A1413" t="str">
        <f>COUNTIF($E$2:E1413,E1413)&amp;E1413</f>
        <v>109Mühendislik Fakültesi</v>
      </c>
      <c r="B1413" t="s">
        <v>2082</v>
      </c>
      <c r="C1413" t="s">
        <v>1555</v>
      </c>
      <c r="D1413" t="s">
        <v>1991</v>
      </c>
      <c r="E1413" t="s">
        <v>40</v>
      </c>
      <c r="F1413">
        <v>0</v>
      </c>
      <c r="G1413">
        <v>0</v>
      </c>
      <c r="H1413">
        <v>2682656</v>
      </c>
    </row>
    <row r="1414" spans="1:8" x14ac:dyDescent="0.25">
      <c r="A1414" t="str">
        <f>COUNTIF($E$2:E1414,E1414)&amp;E1414</f>
        <v>110Mühendislik Fakültesi</v>
      </c>
      <c r="B1414" t="s">
        <v>2310</v>
      </c>
      <c r="C1414" t="s">
        <v>1556</v>
      </c>
      <c r="D1414" t="s">
        <v>1991</v>
      </c>
      <c r="E1414" t="s">
        <v>40</v>
      </c>
      <c r="F1414">
        <v>0</v>
      </c>
      <c r="G1414">
        <v>0</v>
      </c>
      <c r="H1414">
        <v>2682722</v>
      </c>
    </row>
    <row r="1415" spans="1:8" x14ac:dyDescent="0.25">
      <c r="A1415" t="str">
        <f>COUNTIF($E$2:E1415,E1415)&amp;E1415</f>
        <v>111Mühendislik Fakültesi</v>
      </c>
      <c r="B1415" t="s">
        <v>2201</v>
      </c>
      <c r="C1415" t="s">
        <v>1557</v>
      </c>
      <c r="D1415" t="s">
        <v>1991</v>
      </c>
      <c r="E1415" t="s">
        <v>40</v>
      </c>
      <c r="F1415">
        <v>0</v>
      </c>
      <c r="G1415">
        <v>0</v>
      </c>
      <c r="H1415">
        <v>2682748</v>
      </c>
    </row>
    <row r="1416" spans="1:8" x14ac:dyDescent="0.25">
      <c r="A1416" t="str">
        <f>COUNTIF($E$2:E1416,E1416)&amp;E1416</f>
        <v>30ROMER - Robotik ve Yapay Zeka Teknolojileri Uygulama ve Araştırma Merkezi</v>
      </c>
      <c r="B1416" t="s">
        <v>2815</v>
      </c>
      <c r="C1416" t="s">
        <v>1558</v>
      </c>
      <c r="D1416" t="s">
        <v>1991</v>
      </c>
      <c r="E1416" t="s">
        <v>44</v>
      </c>
      <c r="F1416">
        <v>0</v>
      </c>
      <c r="G1416">
        <v>0</v>
      </c>
      <c r="H1416">
        <v>2682821</v>
      </c>
    </row>
    <row r="1417" spans="1:8" x14ac:dyDescent="0.25">
      <c r="A1417" t="str">
        <f>COUNTIF($E$2:E1417,E1417)&amp;E1417</f>
        <v>122Fen-Edebiyat Fakültesi</v>
      </c>
      <c r="B1417" t="s">
        <v>2232</v>
      </c>
      <c r="C1417" t="s">
        <v>1559</v>
      </c>
      <c r="D1417" t="s">
        <v>1991</v>
      </c>
      <c r="E1417" t="s">
        <v>31</v>
      </c>
      <c r="F1417">
        <v>0</v>
      </c>
      <c r="G1417">
        <v>0</v>
      </c>
      <c r="H1417">
        <v>2682953</v>
      </c>
    </row>
    <row r="1418" spans="1:8" x14ac:dyDescent="0.25">
      <c r="A1418" t="str">
        <f>COUNTIF($E$2:E1418,E1418)&amp;E1418</f>
        <v>112Mühendislik Fakültesi</v>
      </c>
      <c r="B1418" t="s">
        <v>2060</v>
      </c>
      <c r="C1418" t="s">
        <v>1560</v>
      </c>
      <c r="D1418" t="s">
        <v>1991</v>
      </c>
      <c r="E1418" t="s">
        <v>40</v>
      </c>
      <c r="F1418">
        <v>0</v>
      </c>
      <c r="G1418">
        <v>0</v>
      </c>
      <c r="H1418">
        <v>2683332</v>
      </c>
    </row>
    <row r="1419" spans="1:8" x14ac:dyDescent="0.25">
      <c r="A1419" t="str">
        <f>COUNTIF($E$2:E1419,E1419)&amp;E1419</f>
        <v>31ROMER - Robotik ve Yapay Zeka Teknolojileri Uygulama ve Araştırma Merkezi</v>
      </c>
      <c r="B1419" t="s">
        <v>2631</v>
      </c>
      <c r="C1419" t="s">
        <v>1561</v>
      </c>
      <c r="D1419" t="s">
        <v>1991</v>
      </c>
      <c r="E1419" t="s">
        <v>44</v>
      </c>
      <c r="F1419">
        <v>0</v>
      </c>
      <c r="G1419">
        <v>0</v>
      </c>
      <c r="H1419">
        <v>2683456</v>
      </c>
    </row>
    <row r="1420" spans="1:8" x14ac:dyDescent="0.25">
      <c r="A1420" t="str">
        <f>COUNTIF($E$2:E1420,E1420)&amp;E1420</f>
        <v>22Uygulamalı Matematik Enstitüsü Müdürlüğü</v>
      </c>
      <c r="B1420" t="s">
        <v>2167</v>
      </c>
      <c r="C1420" t="s">
        <v>1562</v>
      </c>
      <c r="D1420" t="s">
        <v>1991</v>
      </c>
      <c r="E1420" t="s">
        <v>126</v>
      </c>
      <c r="F1420">
        <v>0</v>
      </c>
      <c r="G1420">
        <v>0</v>
      </c>
      <c r="H1420">
        <v>2683712</v>
      </c>
    </row>
    <row r="1421" spans="1:8" x14ac:dyDescent="0.25">
      <c r="A1421" t="str">
        <f>COUNTIF($E$2:E1421,E1421)&amp;E1421</f>
        <v>23Uygulamalı Matematik Enstitüsü Müdürlüğü</v>
      </c>
      <c r="B1421" t="s">
        <v>2101</v>
      </c>
      <c r="C1421" t="s">
        <v>1563</v>
      </c>
      <c r="D1421" t="s">
        <v>1991</v>
      </c>
      <c r="E1421" t="s">
        <v>126</v>
      </c>
      <c r="F1421">
        <v>0</v>
      </c>
      <c r="G1421">
        <v>0</v>
      </c>
      <c r="H1421">
        <v>2683720</v>
      </c>
    </row>
    <row r="1422" spans="1:8" x14ac:dyDescent="0.25">
      <c r="A1422" t="str">
        <f>COUNTIF($E$2:E1422,E1422)&amp;E1422</f>
        <v>19Yabancı Diller Yüksekokulu Müdürlüğü</v>
      </c>
      <c r="B1422" t="s">
        <v>2056</v>
      </c>
      <c r="C1422" t="s">
        <v>1564</v>
      </c>
      <c r="D1422" t="s">
        <v>1991</v>
      </c>
      <c r="E1422" t="s">
        <v>130</v>
      </c>
      <c r="F1422">
        <v>0</v>
      </c>
      <c r="G1422">
        <v>0</v>
      </c>
      <c r="H1422">
        <v>2684199</v>
      </c>
    </row>
    <row r="1423" spans="1:8" x14ac:dyDescent="0.25">
      <c r="A1423" t="str">
        <f>COUNTIF($E$2:E1423,E1423)&amp;E1423</f>
        <v>100Sağlık Kültür ve Spor Daire Başkanlığı</v>
      </c>
      <c r="B1423" t="s">
        <v>2182</v>
      </c>
      <c r="C1423" t="s">
        <v>1565</v>
      </c>
      <c r="D1423" t="s">
        <v>1992</v>
      </c>
      <c r="E1423" t="s">
        <v>45</v>
      </c>
      <c r="F1423">
        <v>0</v>
      </c>
      <c r="G1423">
        <v>0</v>
      </c>
      <c r="H1423">
        <v>2684272</v>
      </c>
    </row>
    <row r="1424" spans="1:8" x14ac:dyDescent="0.25">
      <c r="A1424" t="str">
        <f>COUNTIF($E$2:E1424,E1424)&amp;E1424</f>
        <v>101Sağlık Kültür ve Spor Daire Başkanlığı</v>
      </c>
      <c r="B1424" t="s">
        <v>2191</v>
      </c>
      <c r="C1424" t="s">
        <v>1566</v>
      </c>
      <c r="D1424" t="s">
        <v>1992</v>
      </c>
      <c r="E1424" t="s">
        <v>45</v>
      </c>
      <c r="F1424">
        <v>0</v>
      </c>
      <c r="G1424">
        <v>0</v>
      </c>
      <c r="H1424">
        <v>2684322</v>
      </c>
    </row>
    <row r="1425" spans="1:8" x14ac:dyDescent="0.25">
      <c r="A1425" t="str">
        <f>COUNTIF($E$2:E1425,E1425)&amp;E1425</f>
        <v>20Yabancı Diller Yüksekokulu Müdürlüğü</v>
      </c>
      <c r="B1425" t="s">
        <v>2850</v>
      </c>
      <c r="C1425" t="s">
        <v>1567</v>
      </c>
      <c r="D1425" t="s">
        <v>1991</v>
      </c>
      <c r="E1425" t="s">
        <v>130</v>
      </c>
      <c r="F1425">
        <v>0</v>
      </c>
      <c r="G1425">
        <v>0</v>
      </c>
      <c r="H1425">
        <v>2684348</v>
      </c>
    </row>
    <row r="1426" spans="1:8" x14ac:dyDescent="0.25">
      <c r="A1426" t="str">
        <f>COUNTIF($E$2:E1426,E1426)&amp;E1426</f>
        <v>10TSK Modelleme ve Similasyon Araş.ve Uyg.Mer. (TSK MODSİMMER)</v>
      </c>
      <c r="B1426" t="s">
        <v>2307</v>
      </c>
      <c r="C1426" t="s">
        <v>1568</v>
      </c>
      <c r="D1426" t="s">
        <v>1991</v>
      </c>
      <c r="E1426" t="s">
        <v>52</v>
      </c>
      <c r="F1426">
        <v>0</v>
      </c>
      <c r="G1426">
        <v>0</v>
      </c>
      <c r="H1426">
        <v>2684371</v>
      </c>
    </row>
    <row r="1427" spans="1:8" x14ac:dyDescent="0.25">
      <c r="A1427" t="str">
        <f>COUNTIF($E$2:E1427,E1427)&amp;E1427</f>
        <v>11TSK Modelleme ve Similasyon Araş.ve Uyg.Mer. (TSK MODSİMMER)</v>
      </c>
      <c r="B1427" t="s">
        <v>2937</v>
      </c>
      <c r="C1427" t="s">
        <v>1569</v>
      </c>
      <c r="D1427" t="s">
        <v>1991</v>
      </c>
      <c r="E1427" t="s">
        <v>52</v>
      </c>
      <c r="F1427">
        <v>0</v>
      </c>
      <c r="G1427">
        <v>0</v>
      </c>
      <c r="H1427">
        <v>2684439</v>
      </c>
    </row>
    <row r="1428" spans="1:8" x14ac:dyDescent="0.25">
      <c r="A1428" t="str">
        <f>COUNTIF($E$2:E1428,E1428)&amp;E1428</f>
        <v>7Biyomalzeme ve Doku Mühendisliği Uygulama ve Araştırma Mrk.(Biyomaten)</v>
      </c>
      <c r="B1428" t="s">
        <v>2091</v>
      </c>
      <c r="C1428" t="s">
        <v>1570</v>
      </c>
      <c r="D1428" t="s">
        <v>1991</v>
      </c>
      <c r="E1428" t="s">
        <v>121</v>
      </c>
      <c r="F1428">
        <v>0</v>
      </c>
      <c r="G1428">
        <v>0</v>
      </c>
      <c r="H1428">
        <v>2684496</v>
      </c>
    </row>
    <row r="1429" spans="1:8" x14ac:dyDescent="0.25">
      <c r="A1429" t="str">
        <f>COUNTIF($E$2:E1429,E1429)&amp;E1429</f>
        <v>8Biyomalzeme ve Doku Mühendisliği Uygulama ve Araştırma Mrk.(Biyomaten)</v>
      </c>
      <c r="B1429" t="s">
        <v>2938</v>
      </c>
      <c r="C1429" t="s">
        <v>1571</v>
      </c>
      <c r="D1429" t="s">
        <v>1991</v>
      </c>
      <c r="E1429" t="s">
        <v>121</v>
      </c>
      <c r="F1429">
        <v>0</v>
      </c>
      <c r="G1429">
        <v>0</v>
      </c>
      <c r="H1429">
        <v>2684645</v>
      </c>
    </row>
    <row r="1430" spans="1:8" x14ac:dyDescent="0.25">
      <c r="A1430" t="str">
        <f>COUNTIF($E$2:E1430,E1430)&amp;E1430</f>
        <v>4İleri Teknolojilerde Test ve Ölçüm Merkezi (MERKEZ LABORATUVARI)</v>
      </c>
      <c r="B1430" t="s">
        <v>2939</v>
      </c>
      <c r="C1430" t="s">
        <v>1572</v>
      </c>
      <c r="D1430" t="s">
        <v>1991</v>
      </c>
      <c r="E1430" t="s">
        <v>135</v>
      </c>
      <c r="F1430">
        <v>0</v>
      </c>
      <c r="G1430">
        <v>0</v>
      </c>
      <c r="H1430">
        <v>2684744</v>
      </c>
    </row>
    <row r="1431" spans="1:8" x14ac:dyDescent="0.25">
      <c r="A1431" t="str">
        <f>COUNTIF($E$2:E1431,E1431)&amp;E1431</f>
        <v>102Sağlık Kültür ve Spor Daire Başkanlığı</v>
      </c>
      <c r="B1431" t="s">
        <v>2940</v>
      </c>
      <c r="C1431" t="s">
        <v>1573</v>
      </c>
      <c r="D1431" t="s">
        <v>1992</v>
      </c>
      <c r="E1431" t="s">
        <v>45</v>
      </c>
      <c r="F1431">
        <v>0</v>
      </c>
      <c r="G1431">
        <v>0</v>
      </c>
      <c r="H1431">
        <v>2684835</v>
      </c>
    </row>
    <row r="1432" spans="1:8" x14ac:dyDescent="0.25">
      <c r="A1432" t="str">
        <f>COUNTIF($E$2:E1432,E1432)&amp;E1432</f>
        <v>113Mühendislik Fakültesi</v>
      </c>
      <c r="B1432" t="s">
        <v>2941</v>
      </c>
      <c r="C1432" t="s">
        <v>1574</v>
      </c>
      <c r="D1432" t="s">
        <v>1991</v>
      </c>
      <c r="E1432" t="s">
        <v>40</v>
      </c>
      <c r="F1432">
        <v>0</v>
      </c>
      <c r="G1432">
        <v>0</v>
      </c>
      <c r="H1432">
        <v>2693513</v>
      </c>
    </row>
    <row r="1433" spans="1:8" x14ac:dyDescent="0.25">
      <c r="A1433" t="str">
        <f>COUNTIF($E$2:E1433,E1433)&amp;E1433</f>
        <v>5İleri Teknolojilerde Test ve Ölçüm Merkezi (MERKEZ LABORATUVARI)</v>
      </c>
      <c r="B1433" t="s">
        <v>2786</v>
      </c>
      <c r="C1433" t="s">
        <v>1575</v>
      </c>
      <c r="D1433" t="s">
        <v>1991</v>
      </c>
      <c r="E1433" t="s">
        <v>135</v>
      </c>
      <c r="F1433">
        <v>0</v>
      </c>
      <c r="G1433">
        <v>0</v>
      </c>
      <c r="H1433">
        <v>2694370</v>
      </c>
    </row>
    <row r="1434" spans="1:8" x14ac:dyDescent="0.25">
      <c r="A1434" t="str">
        <f>COUNTIF($E$2:E1434,E1434)&amp;E1434</f>
        <v>8Dişli, Güç Aktarma Sistemleri ve Titreşim Uygulama ve Araştırma Merkezi (DİMER)</v>
      </c>
      <c r="B1434" t="s">
        <v>2942</v>
      </c>
      <c r="C1434" t="s">
        <v>1576</v>
      </c>
      <c r="D1434" t="s">
        <v>1991</v>
      </c>
      <c r="E1434" t="s">
        <v>25</v>
      </c>
      <c r="F1434">
        <v>0</v>
      </c>
      <c r="G1434">
        <v>0</v>
      </c>
      <c r="H1434">
        <v>2694438</v>
      </c>
    </row>
    <row r="1435" spans="1:8" x14ac:dyDescent="0.25">
      <c r="A1435" t="str">
        <f>COUNTIF($E$2:E1435,E1435)&amp;E1435</f>
        <v>18ODTÜ KPM - Kariyer Planlama Uygulama ve Araştırma Merkezi (Rektörlüğe Bağlı Birim)</v>
      </c>
      <c r="B1435" t="s">
        <v>2504</v>
      </c>
      <c r="C1435" t="s">
        <v>1577</v>
      </c>
      <c r="D1435" t="s">
        <v>1991</v>
      </c>
      <c r="E1435" t="s">
        <v>113</v>
      </c>
      <c r="F1435">
        <v>0</v>
      </c>
      <c r="G1435">
        <v>0</v>
      </c>
      <c r="H1435">
        <v>2694487</v>
      </c>
    </row>
    <row r="1436" spans="1:8" x14ac:dyDescent="0.25">
      <c r="A1436" t="str">
        <f>COUNTIF($E$2:E1436,E1436)&amp;E1436</f>
        <v>9Dişli, Güç Aktarma Sistemleri ve Titreşim Uygulama ve Araştırma Merkezi (DİMER)</v>
      </c>
      <c r="B1436" t="s">
        <v>2875</v>
      </c>
      <c r="C1436" t="s">
        <v>1578</v>
      </c>
      <c r="D1436" t="s">
        <v>1991</v>
      </c>
      <c r="E1436" t="s">
        <v>25</v>
      </c>
      <c r="F1436">
        <v>0</v>
      </c>
      <c r="G1436">
        <v>0</v>
      </c>
      <c r="H1436">
        <v>2694594</v>
      </c>
    </row>
    <row r="1437" spans="1:8" x14ac:dyDescent="0.25">
      <c r="A1437" t="str">
        <f>COUNTIF($E$2:E1437,E1437)&amp;E1437</f>
        <v>17AYNA Klinik Psikoloji Destek Ünitesi</v>
      </c>
      <c r="B1437" t="s">
        <v>2943</v>
      </c>
      <c r="C1437" t="s">
        <v>1579</v>
      </c>
      <c r="D1437" t="s">
        <v>1991</v>
      </c>
      <c r="E1437" t="s">
        <v>21</v>
      </c>
      <c r="F1437">
        <v>0</v>
      </c>
      <c r="G1437">
        <v>0</v>
      </c>
      <c r="H1437">
        <v>2694651</v>
      </c>
    </row>
    <row r="1438" spans="1:8" x14ac:dyDescent="0.25">
      <c r="A1438" t="str">
        <f>COUNTIF($E$2:E1438,E1438)&amp;E1438</f>
        <v xml:space="preserve">43Öğrenci İşleri Daire Başkanlığı </v>
      </c>
      <c r="B1438" t="s">
        <v>2231</v>
      </c>
      <c r="C1438" t="s">
        <v>1580</v>
      </c>
      <c r="D1438" t="s">
        <v>1992</v>
      </c>
      <c r="E1438" t="s">
        <v>133</v>
      </c>
      <c r="F1438">
        <v>0</v>
      </c>
      <c r="G1438">
        <v>0</v>
      </c>
      <c r="H1438">
        <v>2694818</v>
      </c>
    </row>
    <row r="1439" spans="1:8" x14ac:dyDescent="0.25">
      <c r="A1439" t="str">
        <f>COUNTIF($E$2:E1439,E1439)&amp;E1439</f>
        <v>6BİLTİR Merkezi (Bilgis. Dest. Tas. İmalat ve Rob. Araş.ve Uyg. Mrk.)</v>
      </c>
      <c r="B1439" t="s">
        <v>2944</v>
      </c>
      <c r="C1439" t="s">
        <v>1581</v>
      </c>
      <c r="D1439" t="s">
        <v>1991</v>
      </c>
      <c r="E1439" t="s">
        <v>119</v>
      </c>
      <c r="F1439">
        <v>0</v>
      </c>
      <c r="G1439">
        <v>0</v>
      </c>
      <c r="H1439">
        <v>2694859</v>
      </c>
    </row>
    <row r="1440" spans="1:8" x14ac:dyDescent="0.25">
      <c r="A1440" t="str">
        <f>COUNTIF($E$2:E1440,E1440)&amp;E1440</f>
        <v>18AYNA Klinik Psikoloji Destek Ünitesi</v>
      </c>
      <c r="B1440" t="s">
        <v>2945</v>
      </c>
      <c r="C1440" t="s">
        <v>1582</v>
      </c>
      <c r="D1440" t="s">
        <v>1991</v>
      </c>
      <c r="E1440" t="s">
        <v>21</v>
      </c>
      <c r="F1440">
        <v>0</v>
      </c>
      <c r="G1440">
        <v>0</v>
      </c>
      <c r="H1440">
        <v>2694941</v>
      </c>
    </row>
    <row r="1441" spans="1:8" x14ac:dyDescent="0.25">
      <c r="A1441" t="str">
        <f>COUNTIF($E$2:E1441,E1441)&amp;E1441</f>
        <v>7BİLTİR Merkezi (Bilgis. Dest. Tas. İmalat ve Rob. Araş.ve Uyg. Mrk.)</v>
      </c>
      <c r="B1441" t="s">
        <v>2946</v>
      </c>
      <c r="C1441" t="s">
        <v>1583</v>
      </c>
      <c r="D1441" t="s">
        <v>1991</v>
      </c>
      <c r="E1441" t="s">
        <v>119</v>
      </c>
      <c r="F1441">
        <v>0</v>
      </c>
      <c r="G1441">
        <v>0</v>
      </c>
      <c r="H1441">
        <v>2695153</v>
      </c>
    </row>
    <row r="1442" spans="1:8" x14ac:dyDescent="0.25">
      <c r="A1442" t="str">
        <f>COUNTIF($E$2:E1442,E1442)&amp;E1442</f>
        <v>103Sağlık Kültür ve Spor Daire Başkanlığı</v>
      </c>
      <c r="B1442" t="s">
        <v>2947</v>
      </c>
      <c r="C1442" t="s">
        <v>1584</v>
      </c>
      <c r="D1442" t="s">
        <v>1992</v>
      </c>
      <c r="E1442" t="s">
        <v>45</v>
      </c>
      <c r="F1442">
        <v>0</v>
      </c>
      <c r="G1442">
        <v>0</v>
      </c>
      <c r="H1442">
        <v>2695161</v>
      </c>
    </row>
    <row r="1443" spans="1:8" x14ac:dyDescent="0.25">
      <c r="A1443" t="str">
        <f>COUNTIF($E$2:E1443,E1443)&amp;E1443</f>
        <v>6Bilimsel Araştırma Projeleri Koordinasyon Birimi Koordinatörlüğü</v>
      </c>
      <c r="B1443" t="s">
        <v>2516</v>
      </c>
      <c r="C1443" t="s">
        <v>1585</v>
      </c>
      <c r="D1443" t="s">
        <v>1992</v>
      </c>
      <c r="E1443" t="s">
        <v>23</v>
      </c>
      <c r="F1443">
        <v>0</v>
      </c>
      <c r="G1443">
        <v>0</v>
      </c>
      <c r="H1443">
        <v>2695203</v>
      </c>
    </row>
    <row r="1444" spans="1:8" x14ac:dyDescent="0.25">
      <c r="A1444" t="str">
        <f>COUNTIF($E$2:E1444,E1444)&amp;E1444</f>
        <v>19AYNA Klinik Psikoloji Destek Ünitesi</v>
      </c>
      <c r="B1444" t="s">
        <v>2302</v>
      </c>
      <c r="C1444" t="s">
        <v>1586</v>
      </c>
      <c r="D1444" t="s">
        <v>1991</v>
      </c>
      <c r="E1444" t="s">
        <v>21</v>
      </c>
      <c r="F1444">
        <v>0</v>
      </c>
      <c r="G1444">
        <v>0</v>
      </c>
      <c r="H1444">
        <v>2695211</v>
      </c>
    </row>
    <row r="1445" spans="1:8" x14ac:dyDescent="0.25">
      <c r="A1445" t="str">
        <f>COUNTIF($E$2:E1445,E1445)&amp;E1445</f>
        <v>8BİLTİR Merkezi (Bilgis. Dest. Tas. İmalat ve Rob. Araş.ve Uyg. Mrk.)</v>
      </c>
      <c r="B1445" t="s">
        <v>2624</v>
      </c>
      <c r="C1445" t="s">
        <v>1587</v>
      </c>
      <c r="D1445" t="s">
        <v>1991</v>
      </c>
      <c r="E1445" t="s">
        <v>119</v>
      </c>
      <c r="F1445">
        <v>0</v>
      </c>
      <c r="G1445">
        <v>0</v>
      </c>
      <c r="H1445">
        <v>2695278</v>
      </c>
    </row>
    <row r="1446" spans="1:8" x14ac:dyDescent="0.25">
      <c r="A1446" t="str">
        <f>COUNTIF($E$2:E1446,E1446)&amp;E1446</f>
        <v>52Kütüphane ve Dokümantasyon Daire Başkanlığı</v>
      </c>
      <c r="B1446" t="s">
        <v>2454</v>
      </c>
      <c r="C1446" t="s">
        <v>1588</v>
      </c>
      <c r="D1446" t="s">
        <v>1992</v>
      </c>
      <c r="E1446" t="s">
        <v>38</v>
      </c>
      <c r="F1446">
        <v>0</v>
      </c>
      <c r="G1446">
        <v>0</v>
      </c>
      <c r="H1446">
        <v>2695344</v>
      </c>
    </row>
    <row r="1447" spans="1:8" x14ac:dyDescent="0.25">
      <c r="A1447" t="str">
        <f>COUNTIF($E$2:E1447,E1447)&amp;E1447</f>
        <v>9BİLTİR Merkezi (Bilgis. Dest. Tas. İmalat ve Rob. Araş.ve Uyg. Mrk.)</v>
      </c>
      <c r="B1447" t="s">
        <v>2948</v>
      </c>
      <c r="C1447" t="s">
        <v>1589</v>
      </c>
      <c r="D1447" t="s">
        <v>1991</v>
      </c>
      <c r="E1447" t="s">
        <v>119</v>
      </c>
      <c r="F1447">
        <v>0</v>
      </c>
      <c r="G1447">
        <v>0</v>
      </c>
      <c r="H1447">
        <v>2695385</v>
      </c>
    </row>
    <row r="1448" spans="1:8" x14ac:dyDescent="0.25">
      <c r="A1448" t="str">
        <f>COUNTIF($E$2:E1448,E1448)&amp;E1448</f>
        <v>10BİLTİR Merkezi (Bilgis. Dest. Tas. İmalat ve Rob. Araş.ve Uyg. Mrk.)</v>
      </c>
      <c r="B1448" t="s">
        <v>2671</v>
      </c>
      <c r="C1448" t="s">
        <v>1590</v>
      </c>
      <c r="D1448" t="s">
        <v>1991</v>
      </c>
      <c r="E1448" t="s">
        <v>119</v>
      </c>
      <c r="F1448">
        <v>0</v>
      </c>
      <c r="G1448">
        <v>0</v>
      </c>
      <c r="H1448">
        <v>2695658</v>
      </c>
    </row>
    <row r="1449" spans="1:8" x14ac:dyDescent="0.25">
      <c r="A1449" t="str">
        <f>COUNTIF($E$2:E1449,E1449)&amp;E1449</f>
        <v>7GİSAM - Görsel İşitsel Sistemler Araş. ve Uyg. Mrk. (Rektörlüğe Bağlı Birim)</v>
      </c>
      <c r="B1449" t="s">
        <v>2949</v>
      </c>
      <c r="C1449" t="s">
        <v>1591</v>
      </c>
      <c r="D1449" t="s">
        <v>1991</v>
      </c>
      <c r="E1449" t="s">
        <v>131</v>
      </c>
      <c r="F1449">
        <v>0</v>
      </c>
      <c r="G1449">
        <v>0</v>
      </c>
      <c r="H1449">
        <v>2695807</v>
      </c>
    </row>
    <row r="1450" spans="1:8" x14ac:dyDescent="0.25">
      <c r="A1450" t="str">
        <f>COUNTIF($E$2:E1450,E1450)&amp;E1450</f>
        <v>8GİSAM - Görsel İşitsel Sistemler Araş. ve Uyg. Mrk. (Rektörlüğe Bağlı Birim)</v>
      </c>
      <c r="B1450" t="s">
        <v>2242</v>
      </c>
      <c r="C1450" t="s">
        <v>1592</v>
      </c>
      <c r="D1450" t="s">
        <v>1991</v>
      </c>
      <c r="E1450" t="s">
        <v>131</v>
      </c>
      <c r="F1450">
        <v>0</v>
      </c>
      <c r="G1450">
        <v>0</v>
      </c>
      <c r="H1450">
        <v>2696185</v>
      </c>
    </row>
    <row r="1451" spans="1:8" x14ac:dyDescent="0.25">
      <c r="A1451" t="str">
        <f>COUNTIF($E$2:E1451,E1451)&amp;E1451</f>
        <v>9Kaynak Teknolojisi ve Tahribatsız Muayene Araş. ve Uyg. Mrk. (KATAMER)</v>
      </c>
      <c r="B1451" t="s">
        <v>2950</v>
      </c>
      <c r="C1451" t="s">
        <v>1593</v>
      </c>
      <c r="D1451" t="s">
        <v>1991</v>
      </c>
      <c r="E1451" t="s">
        <v>36</v>
      </c>
      <c r="F1451">
        <v>0</v>
      </c>
      <c r="G1451">
        <v>0</v>
      </c>
      <c r="H1451">
        <v>2696201</v>
      </c>
    </row>
    <row r="1452" spans="1:8" x14ac:dyDescent="0.25">
      <c r="A1452" t="str">
        <f>COUNTIF($E$2:E1452,E1452)&amp;E1452</f>
        <v>104Sağlık Kültür ve Spor Daire Başkanlığı</v>
      </c>
      <c r="B1452" t="s">
        <v>2951</v>
      </c>
      <c r="C1452" t="s">
        <v>1594</v>
      </c>
      <c r="D1452" t="s">
        <v>1992</v>
      </c>
      <c r="E1452" t="s">
        <v>45</v>
      </c>
      <c r="F1452">
        <v>0</v>
      </c>
      <c r="G1452">
        <v>0</v>
      </c>
      <c r="H1452">
        <v>2696243</v>
      </c>
    </row>
    <row r="1453" spans="1:8" x14ac:dyDescent="0.25">
      <c r="A1453" t="str">
        <f>COUNTIF($E$2:E1453,E1453)&amp;E1453</f>
        <v>22Global Etkileşim ve Basın Ofisi (eski ismi Basın Bürosu (Rektörlüğe Bağlı Birim))</v>
      </c>
      <c r="B1453" t="s">
        <v>2933</v>
      </c>
      <c r="C1453" t="s">
        <v>1595</v>
      </c>
      <c r="D1453" t="s">
        <v>1991</v>
      </c>
      <c r="E1453" t="s">
        <v>138</v>
      </c>
      <c r="F1453">
        <v>0</v>
      </c>
      <c r="G1453">
        <v>0</v>
      </c>
      <c r="H1453">
        <v>2696300</v>
      </c>
    </row>
    <row r="1454" spans="1:8" x14ac:dyDescent="0.25">
      <c r="A1454" t="str">
        <f>COUNTIF($E$2:E1454,E1454)&amp;E1454</f>
        <v>10Kaynak Teknolojisi ve Tahribatsız Muayene Araş. ve Uyg. Mrk. (KATAMER)</v>
      </c>
      <c r="B1454" t="s">
        <v>2952</v>
      </c>
      <c r="C1454" t="s">
        <v>1596</v>
      </c>
      <c r="D1454" t="s">
        <v>1991</v>
      </c>
      <c r="E1454" t="s">
        <v>36</v>
      </c>
      <c r="F1454">
        <v>0</v>
      </c>
      <c r="G1454">
        <v>0</v>
      </c>
      <c r="H1454">
        <v>2696490</v>
      </c>
    </row>
    <row r="1455" spans="1:8" x14ac:dyDescent="0.25">
      <c r="A1455" t="str">
        <f>COUNTIF($E$2:E1455,E1455)&amp;E1455</f>
        <v>32ROMER - Robotik ve Yapay Zeka Teknolojileri Uygulama ve Araştırma Merkezi</v>
      </c>
      <c r="B1455" t="s">
        <v>2953</v>
      </c>
      <c r="C1455" t="s">
        <v>1597</v>
      </c>
      <c r="D1455" t="s">
        <v>1991</v>
      </c>
      <c r="E1455" t="s">
        <v>44</v>
      </c>
      <c r="F1455">
        <v>0</v>
      </c>
      <c r="G1455">
        <v>0</v>
      </c>
      <c r="H1455">
        <v>2696847</v>
      </c>
    </row>
    <row r="1456" spans="1:8" x14ac:dyDescent="0.25">
      <c r="A1456" t="str">
        <f>COUNTIF($E$2:E1456,E1456)&amp;E1456</f>
        <v>10TAÇDAM - Tarihsel Çevre Değerlerini Araş. ve Uyg. Mrk.</v>
      </c>
      <c r="B1456" t="s">
        <v>2954</v>
      </c>
      <c r="C1456" t="s">
        <v>1598</v>
      </c>
      <c r="D1456" t="s">
        <v>1991</v>
      </c>
      <c r="E1456" t="s">
        <v>49</v>
      </c>
      <c r="F1456">
        <v>0</v>
      </c>
      <c r="G1456">
        <v>0</v>
      </c>
      <c r="H1456">
        <v>2701001</v>
      </c>
    </row>
    <row r="1457" spans="1:8" x14ac:dyDescent="0.25">
      <c r="A1457" t="str">
        <f>COUNTIF($E$2:E1457,E1457)&amp;E1457</f>
        <v>5Kurumsal Büyük Veri Yönetimi Koordinatörlüğü</v>
      </c>
      <c r="B1457" t="s">
        <v>2257</v>
      </c>
      <c r="C1457" t="s">
        <v>1599</v>
      </c>
      <c r="D1457" t="s">
        <v>1991</v>
      </c>
      <c r="E1457" t="s">
        <v>141</v>
      </c>
      <c r="F1457">
        <v>0</v>
      </c>
      <c r="G1457">
        <v>0</v>
      </c>
      <c r="H1457">
        <v>2703270</v>
      </c>
    </row>
    <row r="1458" spans="1:8" x14ac:dyDescent="0.25">
      <c r="A1458" t="str">
        <f>COUNTIF($E$2:E1458,E1458)&amp;E1458</f>
        <v xml:space="preserve">44Öğrenci İşleri Daire Başkanlığı </v>
      </c>
      <c r="B1458" t="s">
        <v>2613</v>
      </c>
      <c r="C1458" t="s">
        <v>1600</v>
      </c>
      <c r="D1458" t="s">
        <v>1992</v>
      </c>
      <c r="E1458" t="s">
        <v>133</v>
      </c>
      <c r="F1458">
        <v>0</v>
      </c>
      <c r="G1458">
        <v>0</v>
      </c>
      <c r="H1458">
        <v>2703973</v>
      </c>
    </row>
    <row r="1459" spans="1:8" x14ac:dyDescent="0.25">
      <c r="A1459" t="str">
        <f>COUNTIF($E$2:E1459,E1459)&amp;E1459</f>
        <v>33Personel Dairesi Başkanlığı</v>
      </c>
      <c r="B1459" t="s">
        <v>2488</v>
      </c>
      <c r="C1459" t="s">
        <v>1601</v>
      </c>
      <c r="D1459" t="s">
        <v>1992</v>
      </c>
      <c r="E1459" t="s">
        <v>128</v>
      </c>
      <c r="F1459">
        <v>0</v>
      </c>
      <c r="G1459">
        <v>0</v>
      </c>
      <c r="H1459">
        <v>2706596</v>
      </c>
    </row>
    <row r="1460" spans="1:8" x14ac:dyDescent="0.25">
      <c r="A1460" t="str">
        <f>COUNTIF($E$2:E1460,E1460)&amp;E1460</f>
        <v>105Sağlık Kültür ve Spor Daire Başkanlığı</v>
      </c>
      <c r="B1460" t="s">
        <v>2104</v>
      </c>
      <c r="C1460" t="s">
        <v>1602</v>
      </c>
      <c r="D1460" t="s">
        <v>1992</v>
      </c>
      <c r="E1460" t="s">
        <v>45</v>
      </c>
      <c r="F1460">
        <v>0</v>
      </c>
      <c r="G1460">
        <v>0</v>
      </c>
      <c r="H1460">
        <v>2706653</v>
      </c>
    </row>
    <row r="1461" spans="1:8" x14ac:dyDescent="0.25">
      <c r="A1461" t="str">
        <f>COUNTIF($E$2:E1461,E1461)&amp;E1461</f>
        <v>106Sağlık Kültür ve Spor Daire Başkanlığı</v>
      </c>
      <c r="B1461" t="s">
        <v>2955</v>
      </c>
      <c r="C1461" t="s">
        <v>1603</v>
      </c>
      <c r="D1461" t="s">
        <v>1992</v>
      </c>
      <c r="E1461" t="s">
        <v>45</v>
      </c>
      <c r="F1461">
        <v>0</v>
      </c>
      <c r="G1461">
        <v>0</v>
      </c>
      <c r="H1461">
        <v>2706836</v>
      </c>
    </row>
    <row r="1462" spans="1:8" x14ac:dyDescent="0.25">
      <c r="A1462" t="str">
        <f>COUNTIF($E$2:E1462,E1462)&amp;E1462</f>
        <v>33ROMER - Robotik ve Yapay Zeka Teknolojileri Uygulama ve Araştırma Merkezi</v>
      </c>
      <c r="B1462" t="s">
        <v>2956</v>
      </c>
      <c r="C1462" t="s">
        <v>1604</v>
      </c>
      <c r="D1462" t="s">
        <v>1991</v>
      </c>
      <c r="E1462" t="s">
        <v>44</v>
      </c>
      <c r="F1462">
        <v>0</v>
      </c>
      <c r="G1462">
        <v>0</v>
      </c>
      <c r="H1462">
        <v>2706869</v>
      </c>
    </row>
    <row r="1463" spans="1:8" x14ac:dyDescent="0.25">
      <c r="A1463" t="str">
        <f>COUNTIF($E$2:E1463,E1463)&amp;E1463</f>
        <v>107Sağlık Kültür ve Spor Daire Başkanlığı</v>
      </c>
      <c r="B1463" t="s">
        <v>2852</v>
      </c>
      <c r="C1463" t="s">
        <v>1605</v>
      </c>
      <c r="D1463" t="s">
        <v>1992</v>
      </c>
      <c r="E1463" t="s">
        <v>45</v>
      </c>
      <c r="F1463">
        <v>0</v>
      </c>
      <c r="G1463">
        <v>0</v>
      </c>
      <c r="H1463">
        <v>2707073</v>
      </c>
    </row>
    <row r="1464" spans="1:8" x14ac:dyDescent="0.25">
      <c r="A1464" t="str">
        <f>COUNTIF($E$2:E1464,E1464)&amp;E1464</f>
        <v>34ROMER - Robotik ve Yapay Zeka Teknolojileri Uygulama ve Araştırma Merkezi</v>
      </c>
      <c r="B1464" t="s">
        <v>2660</v>
      </c>
      <c r="C1464" t="s">
        <v>1606</v>
      </c>
      <c r="D1464" t="s">
        <v>1991</v>
      </c>
      <c r="E1464" t="s">
        <v>44</v>
      </c>
      <c r="F1464">
        <v>0</v>
      </c>
      <c r="G1464">
        <v>0</v>
      </c>
      <c r="H1464">
        <v>2707396</v>
      </c>
    </row>
    <row r="1465" spans="1:8" x14ac:dyDescent="0.25">
      <c r="A1465" t="str">
        <f>COUNTIF($E$2:E1465,E1465)&amp;E1465</f>
        <v>35ROMER - Robotik ve Yapay Zeka Teknolojileri Uygulama ve Araştırma Merkezi</v>
      </c>
      <c r="B1465" t="s">
        <v>2056</v>
      </c>
      <c r="C1465" t="s">
        <v>1607</v>
      </c>
      <c r="D1465" t="s">
        <v>1991</v>
      </c>
      <c r="E1465" t="s">
        <v>44</v>
      </c>
      <c r="F1465">
        <v>0</v>
      </c>
      <c r="G1465">
        <v>0</v>
      </c>
      <c r="H1465">
        <v>2707677</v>
      </c>
    </row>
    <row r="1466" spans="1:8" x14ac:dyDescent="0.25">
      <c r="A1466" t="str">
        <f>COUNTIF($E$2:E1466,E1466)&amp;E1466</f>
        <v>69Öğrenci Dekanlığı</v>
      </c>
      <c r="B1466" t="s">
        <v>2477</v>
      </c>
      <c r="C1466" t="s">
        <v>1608</v>
      </c>
      <c r="D1466" t="s">
        <v>1992</v>
      </c>
      <c r="E1466" t="s">
        <v>117</v>
      </c>
      <c r="F1466">
        <v>0</v>
      </c>
      <c r="G1466">
        <v>0</v>
      </c>
      <c r="H1466">
        <v>2707719</v>
      </c>
    </row>
    <row r="1467" spans="1:8" x14ac:dyDescent="0.25">
      <c r="A1467" t="str">
        <f>COUNTIF($E$2:E1467,E1467)&amp;E1467</f>
        <v>108Sağlık Kültür ve Spor Daire Başkanlığı</v>
      </c>
      <c r="B1467" t="s">
        <v>2593</v>
      </c>
      <c r="C1467" t="s">
        <v>1609</v>
      </c>
      <c r="D1467" t="s">
        <v>1992</v>
      </c>
      <c r="E1467" t="s">
        <v>45</v>
      </c>
      <c r="F1467">
        <v>0</v>
      </c>
      <c r="G1467">
        <v>0</v>
      </c>
      <c r="H1467">
        <v>2707818</v>
      </c>
    </row>
    <row r="1468" spans="1:8" x14ac:dyDescent="0.25">
      <c r="A1468" t="str">
        <f>COUNTIF($E$2:E1468,E1468)&amp;E1468</f>
        <v>36ROMER - Robotik ve Yapay Zeka Teknolojileri Uygulama ve Araştırma Merkezi</v>
      </c>
      <c r="B1468" t="s">
        <v>2762</v>
      </c>
      <c r="C1468" t="s">
        <v>1610</v>
      </c>
      <c r="D1468" t="s">
        <v>1991</v>
      </c>
      <c r="E1468" t="s">
        <v>44</v>
      </c>
      <c r="F1468">
        <v>0</v>
      </c>
      <c r="G1468">
        <v>0</v>
      </c>
      <c r="H1468">
        <v>2707842</v>
      </c>
    </row>
    <row r="1469" spans="1:8" x14ac:dyDescent="0.25">
      <c r="A1469" t="str">
        <f>COUNTIF($E$2:E1469,E1469)&amp;E1469</f>
        <v>109Sağlık Kültür ve Spor Daire Başkanlığı</v>
      </c>
      <c r="B1469" t="s">
        <v>2630</v>
      </c>
      <c r="C1469" t="s">
        <v>1611</v>
      </c>
      <c r="D1469" t="s">
        <v>1992</v>
      </c>
      <c r="E1469" t="s">
        <v>45</v>
      </c>
      <c r="F1469">
        <v>0</v>
      </c>
      <c r="G1469">
        <v>0</v>
      </c>
      <c r="H1469">
        <v>2708014</v>
      </c>
    </row>
    <row r="1470" spans="1:8" x14ac:dyDescent="0.25">
      <c r="A1470" t="str">
        <f>COUNTIF($E$2:E1470,E1470)&amp;E1470</f>
        <v>7Bilimsel Araştırma Projeleri Koordinasyon Birimi Koordinatörlüğü</v>
      </c>
      <c r="B1470" t="s">
        <v>2026</v>
      </c>
      <c r="C1470" t="s">
        <v>1612</v>
      </c>
      <c r="D1470" t="s">
        <v>1992</v>
      </c>
      <c r="E1470" t="s">
        <v>23</v>
      </c>
      <c r="F1470">
        <v>0</v>
      </c>
      <c r="G1470">
        <v>0</v>
      </c>
      <c r="H1470">
        <v>2708113</v>
      </c>
    </row>
    <row r="1471" spans="1:8" x14ac:dyDescent="0.25">
      <c r="A1471" t="str">
        <f>COUNTIF($E$2:E1471,E1471)&amp;E1471</f>
        <v>31Tanıtım Ofisi (Rektörlüğe Bağlı Birim)</v>
      </c>
      <c r="B1471" t="s">
        <v>2700</v>
      </c>
      <c r="C1471" t="s">
        <v>1613</v>
      </c>
      <c r="D1471" t="s">
        <v>1992</v>
      </c>
      <c r="E1471" t="s">
        <v>122</v>
      </c>
      <c r="F1471">
        <v>0</v>
      </c>
      <c r="G1471">
        <v>0</v>
      </c>
      <c r="H1471">
        <v>2708246</v>
      </c>
    </row>
    <row r="1472" spans="1:8" x14ac:dyDescent="0.25">
      <c r="A1472" t="str">
        <f>COUNTIF($E$2:E1472,E1472)&amp;E1472</f>
        <v>123Fen-Edebiyat Fakültesi</v>
      </c>
      <c r="B1472" t="s">
        <v>2201</v>
      </c>
      <c r="C1472" t="s">
        <v>1614</v>
      </c>
      <c r="D1472" t="s">
        <v>1991</v>
      </c>
      <c r="E1472" t="s">
        <v>31</v>
      </c>
      <c r="F1472">
        <v>0</v>
      </c>
      <c r="G1472">
        <v>0</v>
      </c>
      <c r="H1472">
        <v>2708253</v>
      </c>
    </row>
    <row r="1473" spans="1:8" x14ac:dyDescent="0.25">
      <c r="A1473" t="str">
        <f>COUNTIF($E$2:E1473,E1473)&amp;E1473</f>
        <v>53Kütüphane ve Dokümantasyon Daire Başkanlığı</v>
      </c>
      <c r="B1473" t="s">
        <v>2190</v>
      </c>
      <c r="C1473" t="s">
        <v>1615</v>
      </c>
      <c r="D1473" t="s">
        <v>1992</v>
      </c>
      <c r="E1473" t="s">
        <v>38</v>
      </c>
      <c r="F1473">
        <v>0</v>
      </c>
      <c r="G1473">
        <v>0</v>
      </c>
      <c r="H1473">
        <v>2708261</v>
      </c>
    </row>
    <row r="1474" spans="1:8" x14ac:dyDescent="0.25">
      <c r="A1474" t="str">
        <f>COUNTIF($E$2:E1474,E1474)&amp;E1474</f>
        <v xml:space="preserve">45Öğrenci İşleri Daire Başkanlığı </v>
      </c>
      <c r="B1474" t="s">
        <v>2191</v>
      </c>
      <c r="C1474" t="s">
        <v>1616</v>
      </c>
      <c r="D1474" t="s">
        <v>1992</v>
      </c>
      <c r="E1474" t="s">
        <v>133</v>
      </c>
      <c r="F1474">
        <v>0</v>
      </c>
      <c r="G1474">
        <v>0</v>
      </c>
      <c r="H1474">
        <v>2708394</v>
      </c>
    </row>
    <row r="1475" spans="1:8" x14ac:dyDescent="0.25">
      <c r="A1475" t="str">
        <f>COUNTIF($E$2:E1475,E1475)&amp;E1475</f>
        <v>9PAL - Petrol Araştırma Merkezi</v>
      </c>
      <c r="B1475" t="s">
        <v>2122</v>
      </c>
      <c r="C1475" t="s">
        <v>1617</v>
      </c>
      <c r="D1475" t="s">
        <v>1991</v>
      </c>
      <c r="E1475" t="s">
        <v>43</v>
      </c>
      <c r="F1475">
        <v>0</v>
      </c>
      <c r="G1475">
        <v>0</v>
      </c>
      <c r="H1475">
        <v>2708410</v>
      </c>
    </row>
    <row r="1476" spans="1:8" x14ac:dyDescent="0.25">
      <c r="A1476" t="str">
        <f>COUNTIF($E$2:E1476,E1476)&amp;E1476</f>
        <v>10PAL - Petrol Araştırma Merkezi</v>
      </c>
      <c r="B1476" t="s">
        <v>2957</v>
      </c>
      <c r="C1476" t="s">
        <v>1618</v>
      </c>
      <c r="D1476" t="s">
        <v>1991</v>
      </c>
      <c r="E1476" t="s">
        <v>43</v>
      </c>
      <c r="F1476">
        <v>0</v>
      </c>
      <c r="G1476">
        <v>0</v>
      </c>
      <c r="H1476">
        <v>2708451</v>
      </c>
    </row>
    <row r="1477" spans="1:8" x14ac:dyDescent="0.25">
      <c r="A1477" t="str">
        <f>COUNTIF($E$2:E1477,E1477)&amp;E1477</f>
        <v xml:space="preserve">46Öğrenci İşleri Daire Başkanlığı </v>
      </c>
      <c r="B1477" t="s">
        <v>2902</v>
      </c>
      <c r="C1477" t="s">
        <v>1619</v>
      </c>
      <c r="D1477" t="s">
        <v>1992</v>
      </c>
      <c r="E1477" t="s">
        <v>133</v>
      </c>
      <c r="F1477">
        <v>0</v>
      </c>
      <c r="G1477">
        <v>0</v>
      </c>
      <c r="H1477">
        <v>2708535</v>
      </c>
    </row>
    <row r="1478" spans="1:8" x14ac:dyDescent="0.25">
      <c r="A1478" t="str">
        <f>COUNTIF($E$2:E1478,E1478)&amp;E1478</f>
        <v>8Uzaktan Eğitim Uygulmama ve Araştırma Merkezi</v>
      </c>
      <c r="B1478" t="s">
        <v>2034</v>
      </c>
      <c r="C1478" t="s">
        <v>1620</v>
      </c>
      <c r="D1478" t="s">
        <v>1991</v>
      </c>
      <c r="E1478" t="s">
        <v>127</v>
      </c>
      <c r="F1478">
        <v>0</v>
      </c>
      <c r="G1478">
        <v>0</v>
      </c>
      <c r="H1478">
        <v>2708659</v>
      </c>
    </row>
    <row r="1479" spans="1:8" x14ac:dyDescent="0.25">
      <c r="A1479" t="str">
        <f>COUNTIF($E$2:E1479,E1479)&amp;E1479</f>
        <v>9Uzaktan Eğitim Uygulmama ve Araştırma Merkezi</v>
      </c>
      <c r="B1479" t="s">
        <v>2324</v>
      </c>
      <c r="C1479" t="s">
        <v>1621</v>
      </c>
      <c r="D1479" t="s">
        <v>1991</v>
      </c>
      <c r="E1479" t="s">
        <v>127</v>
      </c>
      <c r="F1479">
        <v>0</v>
      </c>
      <c r="G1479">
        <v>0</v>
      </c>
      <c r="H1479">
        <v>2708675</v>
      </c>
    </row>
    <row r="1480" spans="1:8" x14ac:dyDescent="0.25">
      <c r="A1480" t="str">
        <f>COUNTIF($E$2:E1480,E1480)&amp;E1480</f>
        <v>6Konfüçyus Merkezi</v>
      </c>
      <c r="B1480" t="s">
        <v>2390</v>
      </c>
      <c r="C1480" t="s">
        <v>1622</v>
      </c>
      <c r="D1480" t="s">
        <v>1991</v>
      </c>
      <c r="E1480" t="s">
        <v>37</v>
      </c>
      <c r="F1480">
        <v>0</v>
      </c>
      <c r="G1480">
        <v>0</v>
      </c>
      <c r="H1480">
        <v>2708972</v>
      </c>
    </row>
    <row r="1481" spans="1:8" x14ac:dyDescent="0.25">
      <c r="A1481" t="str">
        <f>COUNTIF($E$2:E1481,E1481)&amp;E1481</f>
        <v>7Konfüçyus Merkezi</v>
      </c>
      <c r="B1481" t="s">
        <v>2488</v>
      </c>
      <c r="C1481" t="s">
        <v>1623</v>
      </c>
      <c r="D1481" t="s">
        <v>1991</v>
      </c>
      <c r="E1481" t="s">
        <v>37</v>
      </c>
      <c r="F1481">
        <v>0</v>
      </c>
      <c r="G1481">
        <v>0</v>
      </c>
      <c r="H1481">
        <v>2708980</v>
      </c>
    </row>
    <row r="1482" spans="1:8" x14ac:dyDescent="0.25">
      <c r="A1482" t="str">
        <f>COUNTIF($E$2:E1482,E1482)&amp;E1482</f>
        <v xml:space="preserve">47Öğrenci İşleri Daire Başkanlığı </v>
      </c>
      <c r="B1482" t="s">
        <v>2898</v>
      </c>
      <c r="C1482" t="s">
        <v>1624</v>
      </c>
      <c r="D1482" t="s">
        <v>1992</v>
      </c>
      <c r="E1482" t="s">
        <v>133</v>
      </c>
      <c r="F1482">
        <v>0</v>
      </c>
      <c r="G1482">
        <v>0</v>
      </c>
      <c r="H1482">
        <v>2709103</v>
      </c>
    </row>
    <row r="1483" spans="1:8" x14ac:dyDescent="0.25">
      <c r="A1483" t="str">
        <f>COUNTIF($E$2:E1483,E1483)&amp;E1483</f>
        <v>7Uluslararası İş Birliği Ofisi (UİO)</v>
      </c>
      <c r="B1483" t="s">
        <v>2710</v>
      </c>
      <c r="C1483" t="s">
        <v>1625</v>
      </c>
      <c r="D1483" t="s">
        <v>1991</v>
      </c>
      <c r="E1483" t="s">
        <v>129</v>
      </c>
      <c r="F1483">
        <v>0</v>
      </c>
      <c r="G1483">
        <v>0</v>
      </c>
      <c r="H1483">
        <v>2709269</v>
      </c>
    </row>
    <row r="1484" spans="1:8" x14ac:dyDescent="0.25">
      <c r="A1484" t="str">
        <f>COUNTIF($E$2:E1484,E1484)&amp;E1484</f>
        <v>110Sağlık Kültür ve Spor Daire Başkanlığı</v>
      </c>
      <c r="B1484" t="s">
        <v>2887</v>
      </c>
      <c r="C1484" t="s">
        <v>1626</v>
      </c>
      <c r="D1484" t="s">
        <v>1992</v>
      </c>
      <c r="E1484" t="s">
        <v>45</v>
      </c>
      <c r="F1484">
        <v>0</v>
      </c>
      <c r="G1484">
        <v>0</v>
      </c>
      <c r="H1484">
        <v>2709343</v>
      </c>
    </row>
    <row r="1485" spans="1:8" x14ac:dyDescent="0.25">
      <c r="A1485" t="str">
        <f>COUNTIF($E$2:E1485,E1485)&amp;E1485</f>
        <v xml:space="preserve">45Bilgi İşlem Daire Başkanlığı </v>
      </c>
      <c r="B1485" t="s">
        <v>2958</v>
      </c>
      <c r="C1485" t="s">
        <v>1627</v>
      </c>
      <c r="D1485" t="s">
        <v>1992</v>
      </c>
      <c r="E1485" t="s">
        <v>22</v>
      </c>
      <c r="F1485">
        <v>0</v>
      </c>
      <c r="G1485">
        <v>0</v>
      </c>
      <c r="H1485">
        <v>2709400</v>
      </c>
    </row>
    <row r="1486" spans="1:8" x14ac:dyDescent="0.25">
      <c r="A1486" t="str">
        <f>COUNTIF($E$2:E1486,E1486)&amp;E1486</f>
        <v>5ODTÜ Kurumsal Gelişim ve Planlama Ofisi (KGPO)</v>
      </c>
      <c r="B1486" t="s">
        <v>2857</v>
      </c>
      <c r="C1486" t="s">
        <v>1628</v>
      </c>
      <c r="D1486" t="s">
        <v>1991</v>
      </c>
      <c r="E1486" t="s">
        <v>145</v>
      </c>
      <c r="F1486">
        <v>0</v>
      </c>
      <c r="G1486">
        <v>0</v>
      </c>
      <c r="H1486">
        <v>2709434</v>
      </c>
    </row>
    <row r="1487" spans="1:8" x14ac:dyDescent="0.25">
      <c r="A1487" t="str">
        <f>COUNTIF($E$2:E1487,E1487)&amp;E1487</f>
        <v>6Kurumsal Büyük Veri Yönetimi Koordinatörlüğü</v>
      </c>
      <c r="B1487" t="s">
        <v>2292</v>
      </c>
      <c r="C1487" t="s">
        <v>1629</v>
      </c>
      <c r="D1487" t="s">
        <v>1991</v>
      </c>
      <c r="E1487" t="s">
        <v>141</v>
      </c>
      <c r="F1487">
        <v>0</v>
      </c>
      <c r="G1487">
        <v>0</v>
      </c>
      <c r="H1487">
        <v>2709491</v>
      </c>
    </row>
    <row r="1488" spans="1:8" x14ac:dyDescent="0.25">
      <c r="A1488" t="str">
        <f>COUNTIF($E$2:E1488,E1488)&amp;E1488</f>
        <v>21Engelsiz ODTÜ Birimi</v>
      </c>
      <c r="B1488" t="s">
        <v>2959</v>
      </c>
      <c r="C1488" t="s">
        <v>1630</v>
      </c>
      <c r="D1488" t="s">
        <v>1991</v>
      </c>
      <c r="E1488" t="s">
        <v>29</v>
      </c>
      <c r="F1488">
        <v>0</v>
      </c>
      <c r="G1488">
        <v>0</v>
      </c>
      <c r="H1488">
        <v>2709509</v>
      </c>
    </row>
    <row r="1489" spans="1:8" x14ac:dyDescent="0.25">
      <c r="A1489" t="str">
        <f>COUNTIF($E$2:E1489,E1489)&amp;E1489</f>
        <v>22Engelsiz ODTÜ Birimi</v>
      </c>
      <c r="B1489" t="s">
        <v>2101</v>
      </c>
      <c r="C1489" t="s">
        <v>1631</v>
      </c>
      <c r="D1489" t="s">
        <v>1991</v>
      </c>
      <c r="E1489" t="s">
        <v>29</v>
      </c>
      <c r="F1489">
        <v>0</v>
      </c>
      <c r="G1489">
        <v>0</v>
      </c>
      <c r="H1489">
        <v>2709517</v>
      </c>
    </row>
    <row r="1490" spans="1:8" x14ac:dyDescent="0.25">
      <c r="A1490" t="str">
        <f>COUNTIF($E$2:E1490,E1490)&amp;E1490</f>
        <v>111Sağlık Kültür ve Spor Daire Başkanlığı</v>
      </c>
      <c r="B1490" t="s">
        <v>2051</v>
      </c>
      <c r="C1490" t="s">
        <v>1632</v>
      </c>
      <c r="D1490" t="s">
        <v>1992</v>
      </c>
      <c r="E1490" t="s">
        <v>45</v>
      </c>
      <c r="F1490">
        <v>0</v>
      </c>
      <c r="G1490">
        <v>0</v>
      </c>
      <c r="H1490">
        <v>2709525</v>
      </c>
    </row>
    <row r="1491" spans="1:8" x14ac:dyDescent="0.25">
      <c r="A1491" t="str">
        <f>COUNTIF($E$2:E1491,E1491)&amp;E1491</f>
        <v>23Engelsiz ODTÜ Birimi</v>
      </c>
      <c r="B1491" t="s">
        <v>2118</v>
      </c>
      <c r="C1491" t="s">
        <v>1633</v>
      </c>
      <c r="D1491" t="s">
        <v>1991</v>
      </c>
      <c r="E1491" t="s">
        <v>29</v>
      </c>
      <c r="F1491">
        <v>0</v>
      </c>
      <c r="G1491">
        <v>0</v>
      </c>
      <c r="H1491">
        <v>2709533</v>
      </c>
    </row>
    <row r="1492" spans="1:8" x14ac:dyDescent="0.25">
      <c r="A1492" t="str">
        <f>COUNTIF($E$2:E1492,E1492)&amp;E1492</f>
        <v>6Grafik Tasarım Birimi (Rektörlüğe Bağlı Birim)</v>
      </c>
      <c r="B1492" t="s">
        <v>2960</v>
      </c>
      <c r="C1492" t="s">
        <v>1634</v>
      </c>
      <c r="D1492" t="s">
        <v>1991</v>
      </c>
      <c r="E1492" t="s">
        <v>124</v>
      </c>
      <c r="F1492">
        <v>0</v>
      </c>
      <c r="G1492">
        <v>0</v>
      </c>
      <c r="H1492">
        <v>2709541</v>
      </c>
    </row>
    <row r="1493" spans="1:8" x14ac:dyDescent="0.25">
      <c r="A1493" t="str">
        <f>COUNTIF($E$2:E1493,E1493)&amp;E1493</f>
        <v>14Toplum ve Bilim Araştırma ve Uygulama Merkezi (Rektörlüğe Bağlı Birim)</v>
      </c>
      <c r="B1493" t="s">
        <v>2741</v>
      </c>
      <c r="C1493" t="s">
        <v>1635</v>
      </c>
      <c r="D1493" t="s">
        <v>1991</v>
      </c>
      <c r="E1493" t="s">
        <v>136</v>
      </c>
      <c r="F1493">
        <v>0</v>
      </c>
      <c r="G1493">
        <v>0</v>
      </c>
      <c r="H1493">
        <v>2709749</v>
      </c>
    </row>
    <row r="1494" spans="1:8" x14ac:dyDescent="0.25">
      <c r="A1494" t="str">
        <f>COUNTIF($E$2:E1494,E1494)&amp;E1494</f>
        <v>15Toplum ve Bilim Araştırma ve Uygulama Merkezi (Rektörlüğe Bağlı Birim)</v>
      </c>
      <c r="B1494" t="s">
        <v>2868</v>
      </c>
      <c r="C1494" t="s">
        <v>1636</v>
      </c>
      <c r="D1494" t="s">
        <v>1991</v>
      </c>
      <c r="E1494" t="s">
        <v>136</v>
      </c>
      <c r="F1494">
        <v>0</v>
      </c>
      <c r="G1494">
        <v>0</v>
      </c>
      <c r="H1494">
        <v>2709814</v>
      </c>
    </row>
    <row r="1495" spans="1:8" x14ac:dyDescent="0.25">
      <c r="A1495" t="str">
        <f>COUNTIF($E$2:E1495,E1495)&amp;E1495</f>
        <v>11Sürdürülebilir Kampüs/İklim Merkezi</v>
      </c>
      <c r="B1495" t="s">
        <v>2191</v>
      </c>
      <c r="C1495" t="s">
        <v>1637</v>
      </c>
      <c r="D1495" t="s">
        <v>1991</v>
      </c>
      <c r="E1495" t="s">
        <v>48</v>
      </c>
      <c r="F1495">
        <v>0</v>
      </c>
      <c r="G1495">
        <v>0</v>
      </c>
      <c r="H1495">
        <v>2709830</v>
      </c>
    </row>
    <row r="1496" spans="1:8" x14ac:dyDescent="0.25">
      <c r="A1496" t="str">
        <f>COUNTIF($E$2:E1496,E1496)&amp;E1496</f>
        <v>112Sağlık Kültür ve Spor Daire Başkanlığı</v>
      </c>
      <c r="B1496" t="s">
        <v>2252</v>
      </c>
      <c r="C1496" t="s">
        <v>1638</v>
      </c>
      <c r="D1496" t="s">
        <v>1992</v>
      </c>
      <c r="E1496" t="s">
        <v>45</v>
      </c>
      <c r="F1496">
        <v>0</v>
      </c>
      <c r="G1496">
        <v>0</v>
      </c>
      <c r="H1496">
        <v>2709889</v>
      </c>
    </row>
    <row r="1497" spans="1:8" x14ac:dyDescent="0.25">
      <c r="A1497" t="str">
        <f>COUNTIF($E$2:E1497,E1497)&amp;E1497</f>
        <v>32Tanıtım Ofisi (Rektörlüğe Bağlı Birim)</v>
      </c>
      <c r="B1497" t="s">
        <v>2777</v>
      </c>
      <c r="C1497" t="s">
        <v>1639</v>
      </c>
      <c r="D1497" t="s">
        <v>1992</v>
      </c>
      <c r="E1497" t="s">
        <v>122</v>
      </c>
      <c r="F1497">
        <v>0</v>
      </c>
      <c r="G1497">
        <v>0</v>
      </c>
      <c r="H1497">
        <v>2709954</v>
      </c>
    </row>
    <row r="1498" spans="1:8" x14ac:dyDescent="0.25">
      <c r="A1498" t="str">
        <f>COUNTIF($E$2:E1498,E1498)&amp;E1498</f>
        <v>8Mezunlarla İletişim Ofisi</v>
      </c>
      <c r="B1498" t="s">
        <v>2078</v>
      </c>
      <c r="C1498" t="s">
        <v>1640</v>
      </c>
      <c r="D1498" t="s">
        <v>1991</v>
      </c>
      <c r="E1498" t="s">
        <v>125</v>
      </c>
      <c r="F1498">
        <v>0</v>
      </c>
      <c r="G1498">
        <v>0</v>
      </c>
      <c r="H1498">
        <v>2709970</v>
      </c>
    </row>
    <row r="1499" spans="1:8" x14ac:dyDescent="0.25">
      <c r="A1499" t="str">
        <f>COUNTIF($E$2:E1499,E1499)&amp;E1499</f>
        <v>8AdımODTÜ (Rektörlüğe Bağlı Birim)</v>
      </c>
      <c r="B1499" t="s">
        <v>2815</v>
      </c>
      <c r="C1499" t="s">
        <v>1641</v>
      </c>
      <c r="D1499" t="s">
        <v>1991</v>
      </c>
      <c r="E1499" t="s">
        <v>110</v>
      </c>
      <c r="F1499">
        <v>0</v>
      </c>
      <c r="G1499">
        <v>0</v>
      </c>
      <c r="H1499">
        <v>2710051</v>
      </c>
    </row>
    <row r="1500" spans="1:8" x14ac:dyDescent="0.25">
      <c r="A1500" t="str">
        <f>COUNTIF($E$2:E1500,E1500)&amp;E1500</f>
        <v>6Araştırmalar Koordinatörlüğü</v>
      </c>
      <c r="B1500" t="s">
        <v>2915</v>
      </c>
      <c r="C1500" t="s">
        <v>1642</v>
      </c>
      <c r="D1500" t="s">
        <v>1992</v>
      </c>
      <c r="E1500" t="s">
        <v>20</v>
      </c>
      <c r="F1500">
        <v>0</v>
      </c>
      <c r="G1500">
        <v>0</v>
      </c>
      <c r="H1500">
        <v>2710093</v>
      </c>
    </row>
    <row r="1501" spans="1:8" x14ac:dyDescent="0.25">
      <c r="A1501" t="str">
        <f>COUNTIF($E$2:E1501,E1501)&amp;E1501</f>
        <v>8Girişimcilik  Araştırma ve Uygulama Merkezi (GİMER) (Rektörlüğe Bağlı Birim)</v>
      </c>
      <c r="B1501" t="s">
        <v>2835</v>
      </c>
      <c r="C1501" t="s">
        <v>1643</v>
      </c>
      <c r="D1501" t="s">
        <v>1991</v>
      </c>
      <c r="E1501" t="s">
        <v>134</v>
      </c>
      <c r="F1501">
        <v>0</v>
      </c>
      <c r="G1501">
        <v>0</v>
      </c>
      <c r="H1501">
        <v>2710184</v>
      </c>
    </row>
    <row r="1502" spans="1:8" x14ac:dyDescent="0.25">
      <c r="A1502" t="str">
        <f>COUNTIF($E$2:E1502,E1502)&amp;E1502</f>
        <v>5Bilim ve Teknoloji Politikaları Araştırma Merkezi</v>
      </c>
      <c r="B1502" t="s">
        <v>2038</v>
      </c>
      <c r="C1502" t="s">
        <v>1644</v>
      </c>
      <c r="D1502" t="s">
        <v>1991</v>
      </c>
      <c r="E1502" t="s">
        <v>114</v>
      </c>
      <c r="F1502">
        <v>0</v>
      </c>
      <c r="G1502">
        <v>0</v>
      </c>
      <c r="H1502">
        <v>2710275</v>
      </c>
    </row>
    <row r="1503" spans="1:8" x14ac:dyDescent="0.25">
      <c r="A1503" t="str">
        <f>COUNTIF($E$2:E1503,E1503)&amp;E1503</f>
        <v>23Global Etkileşim ve Basın Ofisi (eski ismi Basın Bürosu (Rektörlüğe Bağlı Birim))</v>
      </c>
      <c r="B1503" t="s">
        <v>2051</v>
      </c>
      <c r="C1503" t="s">
        <v>1645</v>
      </c>
      <c r="D1503" t="s">
        <v>1991</v>
      </c>
      <c r="E1503" t="s">
        <v>138</v>
      </c>
      <c r="F1503">
        <v>0</v>
      </c>
      <c r="G1503">
        <v>0</v>
      </c>
      <c r="H1503">
        <v>2710341</v>
      </c>
    </row>
    <row r="1504" spans="1:8" x14ac:dyDescent="0.25">
      <c r="A1504" t="str">
        <f>COUNTIF($E$2:E1504,E1504)&amp;E1504</f>
        <v>24Global Etkileşim ve Basın Ofisi (eski ismi Basın Bürosu (Rektörlüğe Bağlı Birim))</v>
      </c>
      <c r="B1504" t="s">
        <v>2379</v>
      </c>
      <c r="C1504" t="s">
        <v>1646</v>
      </c>
      <c r="D1504" t="s">
        <v>1991</v>
      </c>
      <c r="E1504" t="s">
        <v>138</v>
      </c>
      <c r="F1504">
        <v>0</v>
      </c>
      <c r="G1504">
        <v>0</v>
      </c>
      <c r="H1504">
        <v>2710457</v>
      </c>
    </row>
    <row r="1505" spans="1:8" x14ac:dyDescent="0.25">
      <c r="A1505" t="str">
        <f>COUNTIF($E$2:E1505,E1505)&amp;E1505</f>
        <v>113Sağlık Kültür ve Spor Daire Başkanlığı</v>
      </c>
      <c r="B1505" t="s">
        <v>2479</v>
      </c>
      <c r="C1505" t="s">
        <v>1647</v>
      </c>
      <c r="D1505" t="s">
        <v>1992</v>
      </c>
      <c r="E1505" t="s">
        <v>45</v>
      </c>
      <c r="F1505">
        <v>0</v>
      </c>
      <c r="G1505">
        <v>0</v>
      </c>
      <c r="H1505">
        <v>2710622</v>
      </c>
    </row>
    <row r="1506" spans="1:8" x14ac:dyDescent="0.25">
      <c r="A1506" t="str">
        <f>COUNTIF($E$2:E1506,E1506)&amp;E1506</f>
        <v>25Global Etkileşim ve Basın Ofisi (eski ismi Basın Bürosu (Rektörlüğe Bağlı Birim))</v>
      </c>
      <c r="B1506" t="s">
        <v>2857</v>
      </c>
      <c r="C1506" t="s">
        <v>1648</v>
      </c>
      <c r="D1506" t="s">
        <v>1991</v>
      </c>
      <c r="E1506" t="s">
        <v>138</v>
      </c>
      <c r="F1506">
        <v>0</v>
      </c>
      <c r="G1506">
        <v>0</v>
      </c>
      <c r="H1506">
        <v>2710655</v>
      </c>
    </row>
    <row r="1507" spans="1:8" x14ac:dyDescent="0.25">
      <c r="A1507" t="str">
        <f>COUNTIF($E$2:E1507,E1507)&amp;E1507</f>
        <v>26Global Etkileşim ve Basın Ofisi (eski ismi Basın Bürosu (Rektörlüğe Bağlı Birim))</v>
      </c>
      <c r="B1507" t="s">
        <v>2718</v>
      </c>
      <c r="C1507" t="s">
        <v>1649</v>
      </c>
      <c r="D1507" t="s">
        <v>1991</v>
      </c>
      <c r="E1507" t="s">
        <v>138</v>
      </c>
      <c r="F1507">
        <v>0</v>
      </c>
      <c r="G1507">
        <v>0</v>
      </c>
      <c r="H1507">
        <v>2710713</v>
      </c>
    </row>
    <row r="1508" spans="1:8" x14ac:dyDescent="0.25">
      <c r="A1508" t="str">
        <f>COUNTIF($E$2:E1508,E1508)&amp;E1508</f>
        <v>6ODTÜ Kurumsal Gelişim ve Planlama Ofisi (KGPO)</v>
      </c>
      <c r="B1508" t="s">
        <v>2190</v>
      </c>
      <c r="C1508" t="s">
        <v>1650</v>
      </c>
      <c r="D1508" t="s">
        <v>1991</v>
      </c>
      <c r="E1508" t="s">
        <v>145</v>
      </c>
      <c r="F1508">
        <v>0</v>
      </c>
      <c r="G1508">
        <v>0</v>
      </c>
      <c r="H1508">
        <v>2710762</v>
      </c>
    </row>
    <row r="1509" spans="1:8" x14ac:dyDescent="0.25">
      <c r="A1509" t="str">
        <f>COUNTIF($E$2:E1509,E1509)&amp;E1509</f>
        <v>70İktisadi ve İdari Bilimler Fakültesi</v>
      </c>
      <c r="B1509" t="s">
        <v>2115</v>
      </c>
      <c r="C1509" t="s">
        <v>1651</v>
      </c>
      <c r="D1509" t="s">
        <v>1991</v>
      </c>
      <c r="E1509" t="s">
        <v>35</v>
      </c>
      <c r="F1509">
        <v>0</v>
      </c>
      <c r="G1509">
        <v>0</v>
      </c>
      <c r="H1509">
        <v>2710960</v>
      </c>
    </row>
    <row r="1510" spans="1:8" x14ac:dyDescent="0.25">
      <c r="A1510" t="str">
        <f>COUNTIF($E$2:E1510,E1510)&amp;E1510</f>
        <v xml:space="preserve">46Bilgi İşlem Daire Başkanlığı </v>
      </c>
      <c r="B1510" t="s">
        <v>2961</v>
      </c>
      <c r="C1510" t="s">
        <v>1652</v>
      </c>
      <c r="D1510" t="s">
        <v>1992</v>
      </c>
      <c r="E1510" t="s">
        <v>22</v>
      </c>
      <c r="F1510">
        <v>0</v>
      </c>
      <c r="G1510">
        <v>0</v>
      </c>
      <c r="H1510">
        <v>2710994</v>
      </c>
    </row>
    <row r="1511" spans="1:8" x14ac:dyDescent="0.25">
      <c r="A1511" t="str">
        <f>COUNTIF($E$2:E1511,E1511)&amp;E1511</f>
        <v>71İktisadi ve İdari Bilimler Fakültesi</v>
      </c>
      <c r="B1511" t="s">
        <v>2738</v>
      </c>
      <c r="C1511" t="s">
        <v>1653</v>
      </c>
      <c r="D1511" t="s">
        <v>1991</v>
      </c>
      <c r="E1511" t="s">
        <v>35</v>
      </c>
      <c r="F1511">
        <v>0</v>
      </c>
      <c r="G1511">
        <v>0</v>
      </c>
      <c r="H1511">
        <v>2711083</v>
      </c>
    </row>
    <row r="1512" spans="1:8" x14ac:dyDescent="0.25">
      <c r="A1512" t="str">
        <f>COUNTIF($E$2:E1512,E1512)&amp;E1512</f>
        <v>72İktisadi ve İdari Bilimler Fakültesi</v>
      </c>
      <c r="B1512" t="s">
        <v>2887</v>
      </c>
      <c r="C1512" t="s">
        <v>1654</v>
      </c>
      <c r="D1512" t="s">
        <v>1991</v>
      </c>
      <c r="E1512" t="s">
        <v>35</v>
      </c>
      <c r="F1512">
        <v>0</v>
      </c>
      <c r="G1512">
        <v>0</v>
      </c>
      <c r="H1512">
        <v>2711380</v>
      </c>
    </row>
    <row r="1513" spans="1:8" x14ac:dyDescent="0.25">
      <c r="A1513" t="str">
        <f>COUNTIF($E$2:E1513,E1513)&amp;E1513</f>
        <v>73İktisadi ve İdari Bilimler Fakültesi</v>
      </c>
      <c r="B1513" t="s">
        <v>2436</v>
      </c>
      <c r="C1513" t="s">
        <v>1655</v>
      </c>
      <c r="D1513" t="s">
        <v>1991</v>
      </c>
      <c r="E1513" t="s">
        <v>35</v>
      </c>
      <c r="F1513">
        <v>0</v>
      </c>
      <c r="G1513">
        <v>0</v>
      </c>
      <c r="H1513">
        <v>2711414</v>
      </c>
    </row>
    <row r="1514" spans="1:8" x14ac:dyDescent="0.25">
      <c r="A1514" t="str">
        <f>COUNTIF($E$2:E1514,E1514)&amp;E1514</f>
        <v>114Sağlık Kültür ve Spor Daire Başkanlığı</v>
      </c>
      <c r="B1514" t="s">
        <v>2700</v>
      </c>
      <c r="C1514" t="s">
        <v>1656</v>
      </c>
      <c r="D1514" t="s">
        <v>1992</v>
      </c>
      <c r="E1514" t="s">
        <v>45</v>
      </c>
      <c r="F1514">
        <v>0</v>
      </c>
      <c r="G1514">
        <v>0</v>
      </c>
      <c r="H1514">
        <v>2711422</v>
      </c>
    </row>
    <row r="1515" spans="1:8" x14ac:dyDescent="0.25">
      <c r="A1515" t="str">
        <f>COUNTIF($E$2:E1515,E1515)&amp;E1515</f>
        <v>115Sağlık Kültür ve Spor Daire Başkanlığı</v>
      </c>
      <c r="B1515" t="s">
        <v>2890</v>
      </c>
      <c r="C1515" t="s">
        <v>1657</v>
      </c>
      <c r="D1515" t="s">
        <v>1992</v>
      </c>
      <c r="E1515" t="s">
        <v>45</v>
      </c>
      <c r="F1515">
        <v>0</v>
      </c>
      <c r="G1515">
        <v>0</v>
      </c>
      <c r="H1515">
        <v>2711448</v>
      </c>
    </row>
    <row r="1516" spans="1:8" x14ac:dyDescent="0.25">
      <c r="A1516" t="str">
        <f>COUNTIF($E$2:E1516,E1516)&amp;E1516</f>
        <v>9ENDAM-Enerji Malzemeleri ve Depolama Cihazları Uygulama Araştırma Merkezi</v>
      </c>
      <c r="B1516" t="s">
        <v>2331</v>
      </c>
      <c r="C1516" t="s">
        <v>1658</v>
      </c>
      <c r="D1516" t="s">
        <v>1991</v>
      </c>
      <c r="E1516" t="s">
        <v>28</v>
      </c>
      <c r="F1516">
        <v>0</v>
      </c>
      <c r="G1516">
        <v>0</v>
      </c>
      <c r="H1516">
        <v>2711562</v>
      </c>
    </row>
    <row r="1517" spans="1:8" x14ac:dyDescent="0.25">
      <c r="A1517" t="str">
        <f>COUNTIF($E$2:E1517,E1517)&amp;E1517</f>
        <v>21Fen Bilimleri Enstitüsü Müdürlüğü</v>
      </c>
      <c r="B1517" t="s">
        <v>2426</v>
      </c>
      <c r="C1517" t="s">
        <v>1659</v>
      </c>
      <c r="D1517" t="s">
        <v>1991</v>
      </c>
      <c r="E1517" t="s">
        <v>132</v>
      </c>
      <c r="F1517">
        <v>0</v>
      </c>
      <c r="G1517">
        <v>0</v>
      </c>
      <c r="H1517">
        <v>2711588</v>
      </c>
    </row>
    <row r="1518" spans="1:8" x14ac:dyDescent="0.25">
      <c r="A1518" t="str">
        <f>COUNTIF($E$2:E1518,E1518)&amp;E1518</f>
        <v>116Sağlık Kültür ve Spor Daire Başkanlığı</v>
      </c>
      <c r="B1518" t="s">
        <v>2962</v>
      </c>
      <c r="C1518" t="s">
        <v>1660</v>
      </c>
      <c r="D1518" t="s">
        <v>1992</v>
      </c>
      <c r="E1518" t="s">
        <v>45</v>
      </c>
      <c r="F1518">
        <v>0</v>
      </c>
      <c r="G1518">
        <v>0</v>
      </c>
      <c r="H1518">
        <v>2711646</v>
      </c>
    </row>
    <row r="1519" spans="1:8" x14ac:dyDescent="0.25">
      <c r="A1519" t="str">
        <f>COUNTIF($E$2:E1519,E1519)&amp;E1519</f>
        <v>54Kütüphane ve Dokümantasyon Daire Başkanlığı</v>
      </c>
      <c r="B1519" t="s">
        <v>2607</v>
      </c>
      <c r="C1519" t="s">
        <v>1661</v>
      </c>
      <c r="D1519" t="s">
        <v>1992</v>
      </c>
      <c r="E1519" t="s">
        <v>38</v>
      </c>
      <c r="F1519">
        <v>0</v>
      </c>
      <c r="G1519">
        <v>0</v>
      </c>
      <c r="H1519">
        <v>2711661</v>
      </c>
    </row>
    <row r="1520" spans="1:8" x14ac:dyDescent="0.25">
      <c r="A1520" t="str">
        <f>COUNTIF($E$2:E1520,E1520)&amp;E1520</f>
        <v xml:space="preserve">15Strateji Geliştirme Daire Başkanlığı </v>
      </c>
      <c r="B1520" t="s">
        <v>2051</v>
      </c>
      <c r="C1520" t="s">
        <v>1662</v>
      </c>
      <c r="D1520" t="s">
        <v>1992</v>
      </c>
      <c r="E1520" t="s">
        <v>47</v>
      </c>
      <c r="F1520">
        <v>0</v>
      </c>
      <c r="G1520">
        <v>0</v>
      </c>
      <c r="H1520">
        <v>2711810</v>
      </c>
    </row>
    <row r="1521" spans="1:8" x14ac:dyDescent="0.25">
      <c r="A1521" t="str">
        <f>COUNTIF($E$2:E1521,E1521)&amp;E1521</f>
        <v>5UEAM-Uygulamalı Etik Araştırma Merkezi</v>
      </c>
      <c r="B1521" t="s">
        <v>2486</v>
      </c>
      <c r="C1521" t="s">
        <v>1663</v>
      </c>
      <c r="D1521" t="s">
        <v>1992</v>
      </c>
      <c r="E1521" t="s">
        <v>53</v>
      </c>
      <c r="F1521">
        <v>0</v>
      </c>
      <c r="G1521">
        <v>0</v>
      </c>
      <c r="H1521">
        <v>2711927</v>
      </c>
    </row>
    <row r="1522" spans="1:8" x14ac:dyDescent="0.25">
      <c r="A1522" t="str">
        <f>COUNTIF($E$2:E1522,E1522)&amp;E1522</f>
        <v>22Fen Bilimleri Enstitüsü Müdürlüğü</v>
      </c>
      <c r="B1522" t="s">
        <v>2887</v>
      </c>
      <c r="C1522" t="s">
        <v>1664</v>
      </c>
      <c r="D1522" t="s">
        <v>1991</v>
      </c>
      <c r="E1522" t="s">
        <v>132</v>
      </c>
      <c r="F1522">
        <v>0</v>
      </c>
      <c r="G1522">
        <v>0</v>
      </c>
      <c r="H1522">
        <v>2712230</v>
      </c>
    </row>
    <row r="1523" spans="1:8" x14ac:dyDescent="0.25">
      <c r="A1523" t="str">
        <f>COUNTIF($E$2:E1523,E1523)&amp;E1523</f>
        <v>117Sağlık Kültür ve Spor Daire Başkanlığı</v>
      </c>
      <c r="B1523" t="s">
        <v>2809</v>
      </c>
      <c r="C1523" t="s">
        <v>1665</v>
      </c>
      <c r="D1523" t="s">
        <v>1992</v>
      </c>
      <c r="E1523" t="s">
        <v>45</v>
      </c>
      <c r="F1523">
        <v>0</v>
      </c>
      <c r="G1523">
        <v>0</v>
      </c>
      <c r="H1523">
        <v>2712297</v>
      </c>
    </row>
    <row r="1524" spans="1:8" x14ac:dyDescent="0.25">
      <c r="A1524" t="str">
        <f>COUNTIF($E$2:E1524,E1524)&amp;E1524</f>
        <v>23Fen Bilimleri Enstitüsü Müdürlüğü</v>
      </c>
      <c r="B1524" t="s">
        <v>2122</v>
      </c>
      <c r="C1524" t="s">
        <v>1666</v>
      </c>
      <c r="D1524" t="s">
        <v>1991</v>
      </c>
      <c r="E1524" t="s">
        <v>132</v>
      </c>
      <c r="F1524">
        <v>0</v>
      </c>
      <c r="G1524">
        <v>0</v>
      </c>
      <c r="H1524">
        <v>2712438</v>
      </c>
    </row>
    <row r="1525" spans="1:8" x14ac:dyDescent="0.25">
      <c r="A1525" t="str">
        <f>COUNTIF($E$2:E1525,E1525)&amp;E1525</f>
        <v>34Personel Dairesi Başkanlığı</v>
      </c>
      <c r="B1525" t="s">
        <v>2846</v>
      </c>
      <c r="C1525" t="s">
        <v>1667</v>
      </c>
      <c r="D1525" t="s">
        <v>1992</v>
      </c>
      <c r="E1525" t="s">
        <v>128</v>
      </c>
      <c r="F1525">
        <v>0</v>
      </c>
      <c r="G1525">
        <v>0</v>
      </c>
      <c r="H1525">
        <v>2712560</v>
      </c>
    </row>
    <row r="1526" spans="1:8" x14ac:dyDescent="0.25">
      <c r="A1526" t="str">
        <f>COUNTIF($E$2:E1526,E1526)&amp;E1526</f>
        <v>3Meslek Yüksekokulu Müdürlüğü</v>
      </c>
      <c r="B1526" t="s">
        <v>2043</v>
      </c>
      <c r="C1526" t="s">
        <v>1668</v>
      </c>
      <c r="D1526" t="s">
        <v>1991</v>
      </c>
      <c r="E1526" t="s">
        <v>142</v>
      </c>
      <c r="F1526">
        <v>0</v>
      </c>
      <c r="G1526">
        <v>0</v>
      </c>
      <c r="H1526">
        <v>2712586</v>
      </c>
    </row>
    <row r="1527" spans="1:8" x14ac:dyDescent="0.25">
      <c r="A1527" t="str">
        <f>COUNTIF($E$2:E1527,E1527)&amp;E1527</f>
        <v>9Müzik ve Güzel Sanatlar Bölümü</v>
      </c>
      <c r="B1527" t="s">
        <v>2963</v>
      </c>
      <c r="C1527" t="s">
        <v>1669</v>
      </c>
      <c r="D1527" t="s">
        <v>1991</v>
      </c>
      <c r="E1527" t="s">
        <v>41</v>
      </c>
      <c r="F1527">
        <v>0</v>
      </c>
      <c r="G1527">
        <v>0</v>
      </c>
      <c r="H1527">
        <v>2712594</v>
      </c>
    </row>
    <row r="1528" spans="1:8" x14ac:dyDescent="0.25">
      <c r="A1528" t="str">
        <f>COUNTIF($E$2:E1528,E1528)&amp;E1528</f>
        <v>118Sağlık Kültür ve Spor Daire Başkanlığı</v>
      </c>
      <c r="B1528" t="s">
        <v>2668</v>
      </c>
      <c r="C1528" t="s">
        <v>1670</v>
      </c>
      <c r="D1528" t="s">
        <v>1992</v>
      </c>
      <c r="E1528" t="s">
        <v>45</v>
      </c>
      <c r="F1528">
        <v>0</v>
      </c>
      <c r="G1528">
        <v>0</v>
      </c>
      <c r="H1528">
        <v>2712651</v>
      </c>
    </row>
    <row r="1529" spans="1:8" x14ac:dyDescent="0.25">
      <c r="A1529" t="str">
        <f>COUNTIF($E$2:E1529,E1529)&amp;E1529</f>
        <v>13OGAM - Görüntü Analizi Uygulama ve Araştırma Merkezi</v>
      </c>
      <c r="B1529" t="s">
        <v>2379</v>
      </c>
      <c r="C1529" t="s">
        <v>1671</v>
      </c>
      <c r="D1529" t="s">
        <v>1991</v>
      </c>
      <c r="E1529" t="s">
        <v>42</v>
      </c>
      <c r="F1529">
        <v>0</v>
      </c>
      <c r="G1529">
        <v>0</v>
      </c>
      <c r="H1529">
        <v>2712677</v>
      </c>
    </row>
    <row r="1530" spans="1:8" x14ac:dyDescent="0.25">
      <c r="A1530" t="str">
        <f>COUNTIF($E$2:E1530,E1530)&amp;E1530</f>
        <v>119Sağlık Kültür ve Spor Daire Başkanlığı</v>
      </c>
      <c r="B1530" t="s">
        <v>2056</v>
      </c>
      <c r="C1530" t="s">
        <v>1672</v>
      </c>
      <c r="D1530" t="s">
        <v>1992</v>
      </c>
      <c r="E1530" t="s">
        <v>45</v>
      </c>
      <c r="F1530">
        <v>0</v>
      </c>
      <c r="G1530">
        <v>0</v>
      </c>
      <c r="H1530">
        <v>2712982</v>
      </c>
    </row>
    <row r="1531" spans="1:8" x14ac:dyDescent="0.25">
      <c r="A1531" t="str">
        <f>COUNTIF($E$2:E1531,E1531)&amp;E1531</f>
        <v>6Türk Dili Bölümü</v>
      </c>
      <c r="B1531" t="s">
        <v>2964</v>
      </c>
      <c r="C1531" t="s">
        <v>1673</v>
      </c>
      <c r="D1531" t="s">
        <v>1991</v>
      </c>
      <c r="E1531" t="s">
        <v>146</v>
      </c>
      <c r="F1531">
        <v>0</v>
      </c>
      <c r="G1531">
        <v>0</v>
      </c>
      <c r="H1531">
        <v>2712990</v>
      </c>
    </row>
    <row r="1532" spans="1:8" x14ac:dyDescent="0.25">
      <c r="A1532" t="str">
        <f>COUNTIF($E$2:E1532,E1532)&amp;E1532</f>
        <v>120Sağlık Kültür ve Spor Daire Başkanlığı</v>
      </c>
      <c r="B1532" t="s">
        <v>2257</v>
      </c>
      <c r="C1532" t="s">
        <v>1674</v>
      </c>
      <c r="D1532" t="s">
        <v>1992</v>
      </c>
      <c r="E1532" t="s">
        <v>45</v>
      </c>
      <c r="F1532">
        <v>0</v>
      </c>
      <c r="G1532">
        <v>0</v>
      </c>
      <c r="H1532">
        <v>2713121</v>
      </c>
    </row>
    <row r="1533" spans="1:8" x14ac:dyDescent="0.25">
      <c r="A1533" t="str">
        <f>COUNTIF($E$2:E1533,E1533)&amp;E1533</f>
        <v>33Tanıtım Ofisi (Rektörlüğe Bağlı Birim)</v>
      </c>
      <c r="B1533" t="s">
        <v>2110</v>
      </c>
      <c r="C1533" t="s">
        <v>1675</v>
      </c>
      <c r="D1533" t="s">
        <v>1992</v>
      </c>
      <c r="E1533" t="s">
        <v>122</v>
      </c>
      <c r="F1533">
        <v>0</v>
      </c>
      <c r="G1533">
        <v>0</v>
      </c>
      <c r="H1533">
        <v>2713162</v>
      </c>
    </row>
    <row r="1534" spans="1:8" x14ac:dyDescent="0.25">
      <c r="A1534" t="str">
        <f>COUNTIF($E$2:E1534,E1534)&amp;E1534</f>
        <v>121Sağlık Kültür ve Spor Daire Başkanlığı</v>
      </c>
      <c r="B1534" t="s">
        <v>2516</v>
      </c>
      <c r="C1534" t="s">
        <v>1676</v>
      </c>
      <c r="D1534" t="s">
        <v>1992</v>
      </c>
      <c r="E1534" t="s">
        <v>45</v>
      </c>
      <c r="F1534">
        <v>0</v>
      </c>
      <c r="G1534">
        <v>0</v>
      </c>
      <c r="H1534">
        <v>2713253</v>
      </c>
    </row>
    <row r="1535" spans="1:8" x14ac:dyDescent="0.25">
      <c r="A1535" t="str">
        <f>COUNTIF($E$2:E1535,E1535)&amp;E1535</f>
        <v>122Sağlık Kültür ve Spor Daire Başkanlığı</v>
      </c>
      <c r="B1535" t="s">
        <v>2038</v>
      </c>
      <c r="C1535" t="s">
        <v>1677</v>
      </c>
      <c r="D1535" t="s">
        <v>1992</v>
      </c>
      <c r="E1535" t="s">
        <v>45</v>
      </c>
      <c r="F1535">
        <v>0</v>
      </c>
      <c r="G1535">
        <v>0</v>
      </c>
      <c r="H1535">
        <v>2713261</v>
      </c>
    </row>
    <row r="1536" spans="1:8" x14ac:dyDescent="0.25">
      <c r="A1536" t="str">
        <f>COUNTIF($E$2:E1536,E1536)&amp;E1536</f>
        <v>9YTM-MATPUM Yapılı Çevre ve Tasarım Uygulama ve Araştırma Merkezi</v>
      </c>
      <c r="B1536" t="s">
        <v>2068</v>
      </c>
      <c r="C1536" t="s">
        <v>1678</v>
      </c>
      <c r="D1536" t="s">
        <v>1991</v>
      </c>
      <c r="E1536" t="s">
        <v>54</v>
      </c>
      <c r="F1536">
        <v>0</v>
      </c>
      <c r="G1536">
        <v>0</v>
      </c>
      <c r="H1536">
        <v>2713352</v>
      </c>
    </row>
    <row r="1537" spans="1:8" x14ac:dyDescent="0.25">
      <c r="A1537" t="str">
        <f>COUNTIF($E$2:E1537,E1537)&amp;E1537</f>
        <v xml:space="preserve">47Bilgi İşlem Daire Başkanlığı </v>
      </c>
      <c r="B1537" t="s">
        <v>2051</v>
      </c>
      <c r="C1537" t="s">
        <v>1679</v>
      </c>
      <c r="D1537" t="s">
        <v>1992</v>
      </c>
      <c r="E1537" t="s">
        <v>22</v>
      </c>
      <c r="F1537">
        <v>0</v>
      </c>
      <c r="G1537">
        <v>0</v>
      </c>
      <c r="H1537">
        <v>2713378</v>
      </c>
    </row>
    <row r="1538" spans="1:8" x14ac:dyDescent="0.25">
      <c r="A1538" t="str">
        <f>COUNTIF($E$2:E1538,E1538)&amp;E1538</f>
        <v xml:space="preserve">48Bilgi İşlem Daire Başkanlığı </v>
      </c>
      <c r="B1538" t="s">
        <v>2040</v>
      </c>
      <c r="C1538" t="s">
        <v>1680</v>
      </c>
      <c r="D1538" t="s">
        <v>1992</v>
      </c>
      <c r="E1538" t="s">
        <v>22</v>
      </c>
      <c r="F1538">
        <v>0</v>
      </c>
      <c r="G1538">
        <v>0</v>
      </c>
      <c r="H1538">
        <v>2713386</v>
      </c>
    </row>
    <row r="1539" spans="1:8" x14ac:dyDescent="0.25">
      <c r="A1539" t="str">
        <f>COUNTIF($E$2:E1539,E1539)&amp;E1539</f>
        <v xml:space="preserve">48Öğrenci İşleri Daire Başkanlığı </v>
      </c>
      <c r="B1539" t="s">
        <v>2925</v>
      </c>
      <c r="C1539" t="s">
        <v>1681</v>
      </c>
      <c r="D1539" t="s">
        <v>1992</v>
      </c>
      <c r="E1539" t="s">
        <v>133</v>
      </c>
      <c r="F1539">
        <v>0</v>
      </c>
      <c r="G1539">
        <v>0</v>
      </c>
      <c r="H1539">
        <v>2713568</v>
      </c>
    </row>
    <row r="1540" spans="1:8" x14ac:dyDescent="0.25">
      <c r="A1540" t="str">
        <f>COUNTIF($E$2:E1540,E1540)&amp;E1540</f>
        <v>13ÖGEM-Öğrenme ve Öğretmeyi Geliştime Uygulama ve Araştırma Merkezi</v>
      </c>
      <c r="B1540" t="s">
        <v>2110</v>
      </c>
      <c r="C1540" t="s">
        <v>1682</v>
      </c>
      <c r="D1540" t="s">
        <v>1991</v>
      </c>
      <c r="E1540" t="s">
        <v>111</v>
      </c>
      <c r="F1540">
        <v>0</v>
      </c>
      <c r="G1540">
        <v>0</v>
      </c>
      <c r="H1540">
        <v>2713659</v>
      </c>
    </row>
    <row r="1541" spans="1:8" x14ac:dyDescent="0.25">
      <c r="A1541" t="str">
        <f>COUNTIF($E$2:E1541,E1541)&amp;E1541</f>
        <v>58Mimarlık Fakültesi</v>
      </c>
      <c r="B1541" t="s">
        <v>2727</v>
      </c>
      <c r="C1541" t="s">
        <v>1683</v>
      </c>
      <c r="D1541" t="s">
        <v>1991</v>
      </c>
      <c r="E1541" t="s">
        <v>39</v>
      </c>
      <c r="F1541">
        <v>0</v>
      </c>
      <c r="G1541">
        <v>0</v>
      </c>
      <c r="H1541">
        <v>2713683</v>
      </c>
    </row>
    <row r="1542" spans="1:8" x14ac:dyDescent="0.25">
      <c r="A1542" t="str">
        <f>COUNTIF($E$2:E1542,E1542)&amp;E1542</f>
        <v>10Uzaktan Eğitim Uygulmama ve Araştırma Merkezi</v>
      </c>
      <c r="B1542" t="s">
        <v>2103</v>
      </c>
      <c r="C1542" t="s">
        <v>1684</v>
      </c>
      <c r="D1542" t="s">
        <v>1991</v>
      </c>
      <c r="E1542" t="s">
        <v>127</v>
      </c>
      <c r="F1542">
        <v>0</v>
      </c>
      <c r="G1542">
        <v>0</v>
      </c>
      <c r="H1542">
        <v>2713725</v>
      </c>
    </row>
    <row r="1543" spans="1:8" x14ac:dyDescent="0.25">
      <c r="A1543" t="str">
        <f>COUNTIF($E$2:E1543,E1543)&amp;E1543</f>
        <v xml:space="preserve">49Bilgi İşlem Daire Başkanlığı </v>
      </c>
      <c r="B1543" t="s">
        <v>2464</v>
      </c>
      <c r="C1543" t="s">
        <v>1685</v>
      </c>
      <c r="D1543" t="s">
        <v>1992</v>
      </c>
      <c r="E1543" t="s">
        <v>22</v>
      </c>
      <c r="F1543">
        <v>0</v>
      </c>
      <c r="G1543">
        <v>0</v>
      </c>
      <c r="H1543">
        <v>2713766</v>
      </c>
    </row>
    <row r="1544" spans="1:8" x14ac:dyDescent="0.25">
      <c r="A1544" t="str">
        <f>COUNTIF($E$2:E1544,E1544)&amp;E1544</f>
        <v>6UEAM-Uygulamalı Etik Araştırma Merkezi</v>
      </c>
      <c r="B1544" t="s">
        <v>2965</v>
      </c>
      <c r="C1544" t="s">
        <v>1686</v>
      </c>
      <c r="D1544" t="s">
        <v>1992</v>
      </c>
      <c r="E1544" t="s">
        <v>53</v>
      </c>
      <c r="F1544">
        <v>0</v>
      </c>
      <c r="G1544">
        <v>0</v>
      </c>
      <c r="H1544">
        <v>2713824</v>
      </c>
    </row>
    <row r="1545" spans="1:8" x14ac:dyDescent="0.25">
      <c r="A1545" t="str">
        <f>COUNTIF($E$2:E1545,E1545)&amp;E1545</f>
        <v>37ROMER - Robotik ve Yapay Zeka Teknolojileri Uygulama ve Araştırma Merkezi</v>
      </c>
      <c r="B1545" t="s">
        <v>2091</v>
      </c>
      <c r="C1545" t="s">
        <v>1687</v>
      </c>
      <c r="D1545" t="s">
        <v>1991</v>
      </c>
      <c r="E1545" t="s">
        <v>44</v>
      </c>
      <c r="F1545">
        <v>0</v>
      </c>
      <c r="G1545">
        <v>0</v>
      </c>
      <c r="H1545">
        <v>2713865</v>
      </c>
    </row>
    <row r="1546" spans="1:8" x14ac:dyDescent="0.25">
      <c r="A1546" t="str">
        <f>COUNTIF($E$2:E1546,E1546)&amp;E1546</f>
        <v>7Grafik Tasarım Birimi (Rektörlüğe Bağlı Birim)</v>
      </c>
      <c r="B1546" t="s">
        <v>2014</v>
      </c>
      <c r="C1546" t="s">
        <v>1688</v>
      </c>
      <c r="D1546" t="s">
        <v>1991</v>
      </c>
      <c r="E1546" t="s">
        <v>124</v>
      </c>
      <c r="F1546">
        <v>0</v>
      </c>
      <c r="G1546">
        <v>0</v>
      </c>
      <c r="H1546">
        <v>2713915</v>
      </c>
    </row>
    <row r="1547" spans="1:8" x14ac:dyDescent="0.25">
      <c r="A1547" t="str">
        <f>COUNTIF($E$2:E1547,E1547)&amp;E1547</f>
        <v>74İktisadi ve İdari Bilimler Fakültesi</v>
      </c>
      <c r="B1547" t="s">
        <v>2966</v>
      </c>
      <c r="C1547" t="s">
        <v>1689</v>
      </c>
      <c r="D1547" t="s">
        <v>1991</v>
      </c>
      <c r="E1547" t="s">
        <v>35</v>
      </c>
      <c r="F1547">
        <v>0</v>
      </c>
      <c r="G1547">
        <v>0</v>
      </c>
      <c r="H1547">
        <v>2713964</v>
      </c>
    </row>
    <row r="1548" spans="1:8" x14ac:dyDescent="0.25">
      <c r="A1548" t="str">
        <f>COUNTIF($E$2:E1548,E1548)&amp;E1548</f>
        <v>14ÖGEM-Öğrenme ve Öğretmeyi Geliştime Uygulama ve Araştırma Merkezi</v>
      </c>
      <c r="B1548" t="s">
        <v>2488</v>
      </c>
      <c r="C1548" t="s">
        <v>1690</v>
      </c>
      <c r="D1548" t="s">
        <v>1991</v>
      </c>
      <c r="E1548" t="s">
        <v>111</v>
      </c>
      <c r="F1548">
        <v>0</v>
      </c>
      <c r="G1548">
        <v>0</v>
      </c>
      <c r="H1548">
        <v>2714020</v>
      </c>
    </row>
    <row r="1549" spans="1:8" x14ac:dyDescent="0.25">
      <c r="A1549" t="str">
        <f>COUNTIF($E$2:E1549,E1549)&amp;E1549</f>
        <v xml:space="preserve">80Eğitim Fakültesi </v>
      </c>
      <c r="B1549" t="s">
        <v>2868</v>
      </c>
      <c r="C1549" t="s">
        <v>1691</v>
      </c>
      <c r="D1549" t="s">
        <v>1991</v>
      </c>
      <c r="E1549" t="s">
        <v>120</v>
      </c>
      <c r="F1549">
        <v>0</v>
      </c>
      <c r="G1549">
        <v>0</v>
      </c>
      <c r="H1549">
        <v>2714087</v>
      </c>
    </row>
    <row r="1550" spans="1:8" x14ac:dyDescent="0.25">
      <c r="A1550" t="str">
        <f>COUNTIF($E$2:E1550,E1550)&amp;E1550</f>
        <v>75İktisadi ve İdari Bilimler Fakültesi</v>
      </c>
      <c r="B1550" t="s">
        <v>2967</v>
      </c>
      <c r="C1550" t="s">
        <v>1692</v>
      </c>
      <c r="D1550" t="s">
        <v>1991</v>
      </c>
      <c r="E1550" t="s">
        <v>35</v>
      </c>
      <c r="F1550">
        <v>0</v>
      </c>
      <c r="G1550">
        <v>0</v>
      </c>
      <c r="H1550">
        <v>2714152</v>
      </c>
    </row>
    <row r="1551" spans="1:8" x14ac:dyDescent="0.25">
      <c r="A1551" t="str">
        <f>COUNTIF($E$2:E1551,E1551)&amp;E1551</f>
        <v>11Uzaktan Eğitim Uygulmama ve Araştırma Merkezi</v>
      </c>
      <c r="B1551" t="s">
        <v>2302</v>
      </c>
      <c r="C1551" t="s">
        <v>1693</v>
      </c>
      <c r="D1551" t="s">
        <v>1991</v>
      </c>
      <c r="E1551" t="s">
        <v>127</v>
      </c>
      <c r="F1551">
        <v>0</v>
      </c>
      <c r="G1551">
        <v>0</v>
      </c>
      <c r="H1551">
        <v>2714277</v>
      </c>
    </row>
    <row r="1552" spans="1:8" x14ac:dyDescent="0.25">
      <c r="A1552" t="str">
        <f>COUNTIF($E$2:E1552,E1552)&amp;E1552</f>
        <v>38ROMER - Robotik ve Yapay Zeka Teknolojileri Uygulama ve Araştırma Merkezi</v>
      </c>
      <c r="B1552" t="s">
        <v>2655</v>
      </c>
      <c r="C1552" t="s">
        <v>1694</v>
      </c>
      <c r="D1552" t="s">
        <v>1991</v>
      </c>
      <c r="E1552" t="s">
        <v>44</v>
      </c>
      <c r="F1552">
        <v>0</v>
      </c>
      <c r="G1552">
        <v>0</v>
      </c>
      <c r="H1552">
        <v>2714301</v>
      </c>
    </row>
    <row r="1553" spans="1:8" x14ac:dyDescent="0.25">
      <c r="A1553" t="str">
        <f>COUNTIF($E$2:E1553,E1553)&amp;E1553</f>
        <v>11BİLTİR Merkezi (Bilgis. Dest. Tas. İmalat ve Rob. Araş.ve Uyg. Mrk.)</v>
      </c>
      <c r="B1553" t="s">
        <v>2543</v>
      </c>
      <c r="C1553" t="s">
        <v>1695</v>
      </c>
      <c r="D1553" t="s">
        <v>1991</v>
      </c>
      <c r="E1553" t="s">
        <v>119</v>
      </c>
      <c r="F1553">
        <v>0</v>
      </c>
      <c r="G1553">
        <v>0</v>
      </c>
      <c r="H1553">
        <v>2714368</v>
      </c>
    </row>
    <row r="1554" spans="1:8" x14ac:dyDescent="0.25">
      <c r="A1554" t="str">
        <f>COUNTIF($E$2:E1554,E1554)&amp;E1554</f>
        <v>55Kütüphane ve Dokümantasyon Daire Başkanlığı</v>
      </c>
      <c r="B1554" t="s">
        <v>2365</v>
      </c>
      <c r="C1554" t="s">
        <v>994</v>
      </c>
      <c r="D1554" t="s">
        <v>1992</v>
      </c>
      <c r="E1554" t="s">
        <v>38</v>
      </c>
      <c r="F1554">
        <v>0</v>
      </c>
      <c r="G1554">
        <v>0</v>
      </c>
      <c r="H1554">
        <v>2714657</v>
      </c>
    </row>
    <row r="1555" spans="1:8" x14ac:dyDescent="0.25">
      <c r="A1555" t="str">
        <f>COUNTIF($E$2:E1555,E1555)&amp;E1555</f>
        <v>9Mezunlarla İletişim Ofisi</v>
      </c>
      <c r="B1555" t="s">
        <v>2675</v>
      </c>
      <c r="C1555" t="s">
        <v>1696</v>
      </c>
      <c r="D1555" t="s">
        <v>1991</v>
      </c>
      <c r="E1555" t="s">
        <v>125</v>
      </c>
      <c r="F1555">
        <v>0</v>
      </c>
      <c r="G1555">
        <v>0</v>
      </c>
      <c r="H1555">
        <v>2714707</v>
      </c>
    </row>
    <row r="1556" spans="1:8" x14ac:dyDescent="0.25">
      <c r="A1556" t="str">
        <f>COUNTIF($E$2:E1556,E1556)&amp;E1556</f>
        <v>59Mimarlık Fakültesi</v>
      </c>
      <c r="B1556" t="s">
        <v>2968</v>
      </c>
      <c r="C1556" t="s">
        <v>1697</v>
      </c>
      <c r="D1556" t="s">
        <v>1991</v>
      </c>
      <c r="E1556" t="s">
        <v>39</v>
      </c>
      <c r="F1556">
        <v>0</v>
      </c>
      <c r="G1556">
        <v>0</v>
      </c>
      <c r="H1556">
        <v>2714863</v>
      </c>
    </row>
    <row r="1557" spans="1:8" x14ac:dyDescent="0.25">
      <c r="A1557" t="str">
        <f>COUNTIF($E$2:E1557,E1557)&amp;E1557</f>
        <v>39ROMER - Robotik ve Yapay Zeka Teknolojileri Uygulama ve Araştırma Merkezi</v>
      </c>
      <c r="B1557" t="s">
        <v>2101</v>
      </c>
      <c r="C1557" t="s">
        <v>1698</v>
      </c>
      <c r="D1557" t="s">
        <v>1991</v>
      </c>
      <c r="E1557" t="s">
        <v>44</v>
      </c>
      <c r="F1557">
        <v>0</v>
      </c>
      <c r="G1557">
        <v>0</v>
      </c>
      <c r="H1557">
        <v>2714871</v>
      </c>
    </row>
    <row r="1558" spans="1:8" x14ac:dyDescent="0.25">
      <c r="A1558" t="str">
        <f>COUNTIF($E$2:E1558,E1558)&amp;E1558</f>
        <v>20AYNA Klinik Psikoloji Destek Ünitesi</v>
      </c>
      <c r="B1558" t="s">
        <v>2331</v>
      </c>
      <c r="C1558" t="s">
        <v>1699</v>
      </c>
      <c r="D1558" t="s">
        <v>1991</v>
      </c>
      <c r="E1558" t="s">
        <v>21</v>
      </c>
      <c r="F1558">
        <v>0</v>
      </c>
      <c r="G1558">
        <v>0</v>
      </c>
      <c r="H1558">
        <v>2714970</v>
      </c>
    </row>
    <row r="1559" spans="1:8" x14ac:dyDescent="0.25">
      <c r="A1559" t="str">
        <f>COUNTIF($E$2:E1559,E1559)&amp;E1559</f>
        <v>21Teknokent Proje Yönetim ve Danışmanlık Ofisi / TEKNOKENT Teknoloji Transfer Ofisi</v>
      </c>
      <c r="B1559" t="s">
        <v>2581</v>
      </c>
      <c r="C1559" t="s">
        <v>1700</v>
      </c>
      <c r="D1559" t="s">
        <v>1991</v>
      </c>
      <c r="E1559" t="s">
        <v>51</v>
      </c>
      <c r="F1559">
        <v>0</v>
      </c>
      <c r="G1559">
        <v>0</v>
      </c>
      <c r="H1559">
        <v>2715019</v>
      </c>
    </row>
    <row r="1560" spans="1:8" x14ac:dyDescent="0.25">
      <c r="A1560" t="str">
        <f>COUNTIF($E$2:E1560,E1560)&amp;E1560</f>
        <v>60Mimarlık Fakültesi</v>
      </c>
      <c r="B1560" t="s">
        <v>2292</v>
      </c>
      <c r="C1560" t="s">
        <v>1701</v>
      </c>
      <c r="D1560" t="s">
        <v>1991</v>
      </c>
      <c r="E1560" t="s">
        <v>39</v>
      </c>
      <c r="F1560">
        <v>0</v>
      </c>
      <c r="G1560">
        <v>0</v>
      </c>
      <c r="H1560">
        <v>2715027</v>
      </c>
    </row>
    <row r="1561" spans="1:8" x14ac:dyDescent="0.25">
      <c r="A1561" t="str">
        <f>COUNTIF($E$2:E1561,E1561)&amp;E1561</f>
        <v>56Kütüphane ve Dokümantasyon Daire Başkanlığı</v>
      </c>
      <c r="B1561" t="s">
        <v>2201</v>
      </c>
      <c r="C1561" t="s">
        <v>1702</v>
      </c>
      <c r="D1561" t="s">
        <v>1992</v>
      </c>
      <c r="E1561" t="s">
        <v>38</v>
      </c>
      <c r="F1561">
        <v>0</v>
      </c>
      <c r="G1561">
        <v>0</v>
      </c>
      <c r="H1561">
        <v>2715035</v>
      </c>
    </row>
    <row r="1562" spans="1:8" x14ac:dyDescent="0.25">
      <c r="A1562" t="str">
        <f>COUNTIF($E$2:E1562,E1562)&amp;E1562</f>
        <v>76İktisadi ve İdari Bilimler Fakültesi</v>
      </c>
      <c r="B1562" t="s">
        <v>2479</v>
      </c>
      <c r="C1562" t="s">
        <v>1703</v>
      </c>
      <c r="D1562" t="s">
        <v>1991</v>
      </c>
      <c r="E1562" t="s">
        <v>35</v>
      </c>
      <c r="F1562">
        <v>0</v>
      </c>
      <c r="G1562">
        <v>0</v>
      </c>
      <c r="H1562">
        <v>2715100</v>
      </c>
    </row>
    <row r="1563" spans="1:8" x14ac:dyDescent="0.25">
      <c r="A1563" t="str">
        <f>COUNTIF($E$2:E1563,E1563)&amp;E1563</f>
        <v>8Bilimsel Araştırma Projeleri Koordinasyon Birimi Koordinatörlüğü</v>
      </c>
      <c r="B1563" t="s">
        <v>2573</v>
      </c>
      <c r="C1563" t="s">
        <v>1704</v>
      </c>
      <c r="D1563" t="s">
        <v>1992</v>
      </c>
      <c r="E1563" t="s">
        <v>23</v>
      </c>
      <c r="F1563">
        <v>0</v>
      </c>
      <c r="G1563">
        <v>0</v>
      </c>
      <c r="H1563">
        <v>2715134</v>
      </c>
    </row>
    <row r="1564" spans="1:8" x14ac:dyDescent="0.25">
      <c r="A1564" t="str">
        <f>COUNTIF($E$2:E1564,E1564)&amp;E1564</f>
        <v>77İktisadi ve İdari Bilimler Fakültesi</v>
      </c>
      <c r="B1564" t="s">
        <v>2969</v>
      </c>
      <c r="C1564" t="s">
        <v>1705</v>
      </c>
      <c r="D1564" t="s">
        <v>1991</v>
      </c>
      <c r="E1564" t="s">
        <v>35</v>
      </c>
      <c r="F1564">
        <v>0</v>
      </c>
      <c r="G1564">
        <v>0</v>
      </c>
      <c r="H1564">
        <v>2715258</v>
      </c>
    </row>
    <row r="1565" spans="1:8" x14ac:dyDescent="0.25">
      <c r="A1565" t="str">
        <f>COUNTIF($E$2:E1565,E1565)&amp;E1565</f>
        <v>4Genel Sekreterlik</v>
      </c>
      <c r="B1565" t="s">
        <v>2630</v>
      </c>
      <c r="C1565" t="s">
        <v>1706</v>
      </c>
      <c r="D1565" t="s">
        <v>1992</v>
      </c>
      <c r="E1565" t="s">
        <v>32</v>
      </c>
      <c r="F1565">
        <v>0</v>
      </c>
      <c r="G1565">
        <v>0</v>
      </c>
      <c r="H1565">
        <v>2715274</v>
      </c>
    </row>
    <row r="1566" spans="1:8" x14ac:dyDescent="0.25">
      <c r="A1566" t="str">
        <f>COUNTIF($E$2:E1566,E1566)&amp;E1566</f>
        <v>19ODTÜ KPM - Kariyer Planlama Uygulama ve Araştırma Merkezi (Rektörlüğe Bağlı Birim)</v>
      </c>
      <c r="B1566" t="s">
        <v>2858</v>
      </c>
      <c r="C1566" t="s">
        <v>1707</v>
      </c>
      <c r="D1566" t="s">
        <v>1992</v>
      </c>
      <c r="E1566" t="s">
        <v>113</v>
      </c>
      <c r="F1566">
        <v>0</v>
      </c>
      <c r="G1566">
        <v>0</v>
      </c>
      <c r="H1566">
        <v>2715324</v>
      </c>
    </row>
    <row r="1567" spans="1:8" x14ac:dyDescent="0.25">
      <c r="A1567" t="str">
        <f>COUNTIF($E$2:E1567,E1567)&amp;E1567</f>
        <v>57Kütüphane ve Dokümantasyon Daire Başkanlığı</v>
      </c>
      <c r="B1567" t="s">
        <v>2852</v>
      </c>
      <c r="C1567" t="s">
        <v>1708</v>
      </c>
      <c r="D1567" t="s">
        <v>1992</v>
      </c>
      <c r="E1567" t="s">
        <v>38</v>
      </c>
      <c r="F1567">
        <v>0</v>
      </c>
      <c r="G1567">
        <v>0</v>
      </c>
      <c r="H1567">
        <v>2715332</v>
      </c>
    </row>
    <row r="1568" spans="1:8" x14ac:dyDescent="0.25">
      <c r="A1568" t="str">
        <f>COUNTIF($E$2:E1568,E1568)&amp;E1568</f>
        <v>78İktisadi ve İdari Bilimler Fakültesi</v>
      </c>
      <c r="B1568" t="s">
        <v>2764</v>
      </c>
      <c r="C1568" t="s">
        <v>1709</v>
      </c>
      <c r="D1568" t="s">
        <v>1991</v>
      </c>
      <c r="E1568" t="s">
        <v>35</v>
      </c>
      <c r="F1568">
        <v>0</v>
      </c>
      <c r="G1568">
        <v>0</v>
      </c>
      <c r="H1568">
        <v>2715381</v>
      </c>
    </row>
    <row r="1569" spans="1:8" x14ac:dyDescent="0.25">
      <c r="A1569" t="str">
        <f>COUNTIF($E$2:E1569,E1569)&amp;E1569</f>
        <v xml:space="preserve">81Eğitim Fakültesi </v>
      </c>
      <c r="B1569" t="s">
        <v>2331</v>
      </c>
      <c r="C1569" t="s">
        <v>1710</v>
      </c>
      <c r="D1569" t="s">
        <v>1991</v>
      </c>
      <c r="E1569" t="s">
        <v>120</v>
      </c>
      <c r="F1569">
        <v>0</v>
      </c>
      <c r="G1569">
        <v>0</v>
      </c>
      <c r="H1569">
        <v>2715472</v>
      </c>
    </row>
    <row r="1570" spans="1:8" x14ac:dyDescent="0.25">
      <c r="A1570" t="str">
        <f>COUNTIF($E$2:E1570,E1570)&amp;E1570</f>
        <v xml:space="preserve">82Eğitim Fakültesi </v>
      </c>
      <c r="B1570" t="s">
        <v>2718</v>
      </c>
      <c r="C1570" t="s">
        <v>1711</v>
      </c>
      <c r="D1570" t="s">
        <v>1991</v>
      </c>
      <c r="E1570" t="s">
        <v>120</v>
      </c>
      <c r="F1570">
        <v>0</v>
      </c>
      <c r="G1570">
        <v>0</v>
      </c>
      <c r="H1570">
        <v>2715498</v>
      </c>
    </row>
    <row r="1571" spans="1:8" x14ac:dyDescent="0.25">
      <c r="A1571" t="str">
        <f>COUNTIF($E$2:E1571,E1571)&amp;E1571</f>
        <v>123Sağlık Kültür ve Spor Daire Başkanlığı</v>
      </c>
      <c r="B1571" t="s">
        <v>2961</v>
      </c>
      <c r="C1571" t="s">
        <v>1712</v>
      </c>
      <c r="D1571" t="s">
        <v>1992</v>
      </c>
      <c r="E1571" t="s">
        <v>45</v>
      </c>
      <c r="F1571">
        <v>0</v>
      </c>
      <c r="G1571">
        <v>0</v>
      </c>
      <c r="H1571">
        <v>2715654</v>
      </c>
    </row>
    <row r="1572" spans="1:8" x14ac:dyDescent="0.25">
      <c r="A1572" t="str">
        <f>COUNTIF($E$2:E1572,E1572)&amp;E1572</f>
        <v>61Mimarlık Fakültesi</v>
      </c>
      <c r="B1572" t="s">
        <v>2710</v>
      </c>
      <c r="C1572" t="s">
        <v>1713</v>
      </c>
      <c r="D1572" t="s">
        <v>1991</v>
      </c>
      <c r="E1572" t="s">
        <v>39</v>
      </c>
      <c r="F1572">
        <v>0</v>
      </c>
      <c r="G1572">
        <v>0</v>
      </c>
      <c r="H1572">
        <v>2715746</v>
      </c>
    </row>
    <row r="1573" spans="1:8" x14ac:dyDescent="0.25">
      <c r="A1573" t="str">
        <f>COUNTIF($E$2:E1573,E1573)&amp;E1573</f>
        <v>124Sağlık Kültür ve Spor Daire Başkanlığı</v>
      </c>
      <c r="B1573" t="s">
        <v>2038</v>
      </c>
      <c r="C1573" t="s">
        <v>1714</v>
      </c>
      <c r="D1573" t="s">
        <v>1992</v>
      </c>
      <c r="E1573" t="s">
        <v>45</v>
      </c>
      <c r="F1573">
        <v>0</v>
      </c>
      <c r="G1573">
        <v>0</v>
      </c>
      <c r="H1573">
        <v>2715753</v>
      </c>
    </row>
    <row r="1574" spans="1:8" x14ac:dyDescent="0.25">
      <c r="A1574" t="str">
        <f>COUNTIF($E$2:E1574,E1574)&amp;E1574</f>
        <v>16Toplum ve Bilim Araştırma ve Uygulama Merkezi (Rektörlüğe Bağlı Birim)</v>
      </c>
      <c r="B1574" t="s">
        <v>2970</v>
      </c>
      <c r="C1574" t="s">
        <v>1715</v>
      </c>
      <c r="D1574" t="s">
        <v>1991</v>
      </c>
      <c r="E1574" t="s">
        <v>136</v>
      </c>
      <c r="F1574">
        <v>0</v>
      </c>
      <c r="G1574">
        <v>0</v>
      </c>
      <c r="H1574">
        <v>2715761</v>
      </c>
    </row>
    <row r="1575" spans="1:8" x14ac:dyDescent="0.25">
      <c r="A1575" t="str">
        <f>COUNTIF($E$2:E1575,E1575)&amp;E1575</f>
        <v>62Mimarlık Fakültesi</v>
      </c>
      <c r="B1575" t="s">
        <v>2367</v>
      </c>
      <c r="C1575" t="s">
        <v>1716</v>
      </c>
      <c r="D1575" t="s">
        <v>1991</v>
      </c>
      <c r="E1575" t="s">
        <v>39</v>
      </c>
      <c r="F1575">
        <v>0</v>
      </c>
      <c r="G1575">
        <v>0</v>
      </c>
      <c r="H1575">
        <v>2715779</v>
      </c>
    </row>
    <row r="1576" spans="1:8" x14ac:dyDescent="0.25">
      <c r="A1576" t="str">
        <f>COUNTIF($E$2:E1576,E1576)&amp;E1576</f>
        <v>22Teknokent Proje Yönetim ve Danışmanlık Ofisi / TEKNOKENT Teknoloji Transfer Ofisi</v>
      </c>
      <c r="B1576" t="s">
        <v>2971</v>
      </c>
      <c r="C1576" t="s">
        <v>1717</v>
      </c>
      <c r="D1576" t="s">
        <v>1991</v>
      </c>
      <c r="E1576" t="s">
        <v>51</v>
      </c>
      <c r="F1576">
        <v>0</v>
      </c>
      <c r="G1576">
        <v>0</v>
      </c>
      <c r="H1576">
        <v>2715795</v>
      </c>
    </row>
    <row r="1577" spans="1:8" x14ac:dyDescent="0.25">
      <c r="A1577" t="str">
        <f>COUNTIF($E$2:E1577,E1577)&amp;E1577</f>
        <v xml:space="preserve">50Bilgi İşlem Daire Başkanlığı </v>
      </c>
      <c r="B1577" t="s">
        <v>2026</v>
      </c>
      <c r="C1577" t="s">
        <v>1718</v>
      </c>
      <c r="D1577" t="s">
        <v>1992</v>
      </c>
      <c r="E1577" t="s">
        <v>22</v>
      </c>
      <c r="F1577">
        <v>0</v>
      </c>
      <c r="G1577">
        <v>0</v>
      </c>
      <c r="H1577">
        <v>2715928</v>
      </c>
    </row>
    <row r="1578" spans="1:8" x14ac:dyDescent="0.25">
      <c r="A1578" t="str">
        <f>COUNTIF($E$2:E1578,E1578)&amp;E1578</f>
        <v xml:space="preserve">51Bilgi İşlem Daire Başkanlığı </v>
      </c>
      <c r="B1578" t="s">
        <v>2972</v>
      </c>
      <c r="C1578" t="s">
        <v>1719</v>
      </c>
      <c r="D1578" t="s">
        <v>1992</v>
      </c>
      <c r="E1578" t="s">
        <v>22</v>
      </c>
      <c r="F1578">
        <v>0</v>
      </c>
      <c r="G1578">
        <v>0</v>
      </c>
      <c r="H1578">
        <v>2715936</v>
      </c>
    </row>
    <row r="1579" spans="1:8" x14ac:dyDescent="0.25">
      <c r="A1579" t="str">
        <f>COUNTIF($E$2:E1579,E1579)&amp;E1579</f>
        <v xml:space="preserve">52Bilgi İşlem Daire Başkanlığı </v>
      </c>
      <c r="B1579" t="s">
        <v>2365</v>
      </c>
      <c r="C1579" t="s">
        <v>1720</v>
      </c>
      <c r="D1579" t="s">
        <v>1992</v>
      </c>
      <c r="E1579" t="s">
        <v>22</v>
      </c>
      <c r="F1579">
        <v>0</v>
      </c>
      <c r="G1579">
        <v>0</v>
      </c>
      <c r="H1579">
        <v>2715944</v>
      </c>
    </row>
    <row r="1580" spans="1:8" x14ac:dyDescent="0.25">
      <c r="A1580" t="str">
        <f>COUNTIF($E$2:E1580,E1580)&amp;E1580</f>
        <v>58Kütüphane ve Dokümantasyon Daire Başkanlığı</v>
      </c>
      <c r="B1580" t="s">
        <v>2034</v>
      </c>
      <c r="C1580" t="s">
        <v>1721</v>
      </c>
      <c r="D1580" t="s">
        <v>1992</v>
      </c>
      <c r="E1580" t="s">
        <v>38</v>
      </c>
      <c r="F1580">
        <v>0</v>
      </c>
      <c r="G1580">
        <v>0</v>
      </c>
      <c r="H1580">
        <v>2715951</v>
      </c>
    </row>
    <row r="1581" spans="1:8" x14ac:dyDescent="0.25">
      <c r="A1581" t="str">
        <f>COUNTIF($E$2:E1581,E1581)&amp;E1581</f>
        <v>18Sosyal Bilimler Enstitüsü Müdürlüğü</v>
      </c>
      <c r="B1581" t="s">
        <v>2390</v>
      </c>
      <c r="C1581" t="s">
        <v>1722</v>
      </c>
      <c r="D1581" t="s">
        <v>1991</v>
      </c>
      <c r="E1581" t="s">
        <v>116</v>
      </c>
      <c r="F1581">
        <v>0</v>
      </c>
      <c r="G1581">
        <v>0</v>
      </c>
      <c r="H1581">
        <v>2716017</v>
      </c>
    </row>
    <row r="1582" spans="1:8" x14ac:dyDescent="0.25">
      <c r="A1582" t="str">
        <f>COUNTIF($E$2:E1582,E1582)&amp;E1582</f>
        <v>63Mimarlık Fakültesi</v>
      </c>
      <c r="B1582" t="s">
        <v>2671</v>
      </c>
      <c r="C1582" t="s">
        <v>1723</v>
      </c>
      <c r="D1582" t="s">
        <v>1991</v>
      </c>
      <c r="E1582" t="s">
        <v>39</v>
      </c>
      <c r="F1582">
        <v>0</v>
      </c>
      <c r="G1582">
        <v>0</v>
      </c>
      <c r="H1582">
        <v>2716025</v>
      </c>
    </row>
    <row r="1583" spans="1:8" x14ac:dyDescent="0.25">
      <c r="A1583" t="str">
        <f>COUNTIF($E$2:E1583,E1583)&amp;E1583</f>
        <v>125Sağlık Kültür ve Spor Daire Başkanlığı</v>
      </c>
      <c r="B1583" t="s">
        <v>2581</v>
      </c>
      <c r="C1583" t="s">
        <v>1724</v>
      </c>
      <c r="D1583" t="s">
        <v>1992</v>
      </c>
      <c r="E1583" t="s">
        <v>45</v>
      </c>
      <c r="F1583">
        <v>0</v>
      </c>
      <c r="G1583">
        <v>0</v>
      </c>
      <c r="H1583">
        <v>2716041</v>
      </c>
    </row>
    <row r="1584" spans="1:8" x14ac:dyDescent="0.25">
      <c r="A1584" t="str">
        <f>COUNTIF($E$2:E1584,E1584)&amp;E1584</f>
        <v>12BİLTİR Merkezi (Bilgis. Dest. Tas. İmalat ve Rob. Araş.ve Uyg. Mrk.)</v>
      </c>
      <c r="B1584" t="s">
        <v>2492</v>
      </c>
      <c r="C1584" t="s">
        <v>1725</v>
      </c>
      <c r="D1584" t="s">
        <v>1991</v>
      </c>
      <c r="E1584" t="s">
        <v>119</v>
      </c>
      <c r="F1584">
        <v>0</v>
      </c>
      <c r="G1584">
        <v>0</v>
      </c>
      <c r="H1584">
        <v>2716108</v>
      </c>
    </row>
    <row r="1585" spans="1:8" x14ac:dyDescent="0.25">
      <c r="A1585" t="str">
        <f>COUNTIF($E$2:E1585,E1585)&amp;E1585</f>
        <v>79İktisadi ve İdari Bilimler Fakültesi</v>
      </c>
      <c r="B1585" t="s">
        <v>2707</v>
      </c>
      <c r="C1585" t="s">
        <v>1726</v>
      </c>
      <c r="D1585" t="s">
        <v>1991</v>
      </c>
      <c r="E1585" t="s">
        <v>35</v>
      </c>
      <c r="F1585">
        <v>0</v>
      </c>
      <c r="G1585">
        <v>0</v>
      </c>
      <c r="H1585">
        <v>2716165</v>
      </c>
    </row>
    <row r="1586" spans="1:8" x14ac:dyDescent="0.25">
      <c r="A1586" t="str">
        <f>COUNTIF($E$2:E1586,E1586)&amp;E1586</f>
        <v>8BİLTEMM - Bilim Teknoloji Mühendislik ve Matematik Eğitimi Uyg. ve Araş. Mrk.</v>
      </c>
      <c r="B1586" t="s">
        <v>2973</v>
      </c>
      <c r="C1586" t="s">
        <v>1727</v>
      </c>
      <c r="D1586" t="s">
        <v>1991</v>
      </c>
      <c r="E1586" t="s">
        <v>24</v>
      </c>
      <c r="F1586">
        <v>0</v>
      </c>
      <c r="G1586">
        <v>0</v>
      </c>
      <c r="H1586">
        <v>2716249</v>
      </c>
    </row>
    <row r="1587" spans="1:8" x14ac:dyDescent="0.25">
      <c r="A1587" t="str">
        <f>COUNTIF($E$2:E1587,E1587)&amp;E1587</f>
        <v>80İktisadi ve İdari Bilimler Fakültesi</v>
      </c>
      <c r="B1587" t="s">
        <v>2653</v>
      </c>
      <c r="C1587" t="s">
        <v>1728</v>
      </c>
      <c r="D1587" t="s">
        <v>1991</v>
      </c>
      <c r="E1587" t="s">
        <v>35</v>
      </c>
      <c r="F1587">
        <v>0</v>
      </c>
      <c r="G1587">
        <v>0</v>
      </c>
      <c r="H1587">
        <v>2716264</v>
      </c>
    </row>
    <row r="1588" spans="1:8" x14ac:dyDescent="0.25">
      <c r="A1588" t="str">
        <f>COUNTIF($E$2:E1588,E1588)&amp;E1588</f>
        <v>126Sağlık Kültür ve Spor Daire Başkanlığı</v>
      </c>
      <c r="B1588" t="s">
        <v>2118</v>
      </c>
      <c r="C1588" t="s">
        <v>1729</v>
      </c>
      <c r="D1588" t="s">
        <v>1992</v>
      </c>
      <c r="E1588" t="s">
        <v>45</v>
      </c>
      <c r="F1588">
        <v>0</v>
      </c>
      <c r="G1588">
        <v>0</v>
      </c>
      <c r="H1588">
        <v>2716280</v>
      </c>
    </row>
    <row r="1589" spans="1:8" x14ac:dyDescent="0.25">
      <c r="A1589" t="str">
        <f>COUNTIF($E$2:E1589,E1589)&amp;E1589</f>
        <v>11TAÇDAM - Tarihsel Çevre Değerlerini Araş. ve Uyg. Mrk.</v>
      </c>
      <c r="B1589" t="s">
        <v>2232</v>
      </c>
      <c r="C1589" t="s">
        <v>1730</v>
      </c>
      <c r="D1589" t="s">
        <v>1991</v>
      </c>
      <c r="E1589" t="s">
        <v>49</v>
      </c>
      <c r="F1589">
        <v>0</v>
      </c>
      <c r="G1589">
        <v>0</v>
      </c>
      <c r="H1589">
        <v>2716314</v>
      </c>
    </row>
    <row r="1590" spans="1:8" x14ac:dyDescent="0.25">
      <c r="A1590" t="str">
        <f>COUNTIF($E$2:E1590,E1590)&amp;E1590</f>
        <v>10Mezunlarla İletişim Ofisi</v>
      </c>
      <c r="B1590" t="s">
        <v>2728</v>
      </c>
      <c r="C1590" t="s">
        <v>1731</v>
      </c>
      <c r="D1590" t="s">
        <v>1991</v>
      </c>
      <c r="E1590" t="s">
        <v>125</v>
      </c>
      <c r="F1590">
        <v>0</v>
      </c>
      <c r="G1590">
        <v>0</v>
      </c>
      <c r="H1590">
        <v>2716322</v>
      </c>
    </row>
    <row r="1591" spans="1:8" x14ac:dyDescent="0.25">
      <c r="A1591" t="str">
        <f>COUNTIF($E$2:E1591,E1591)&amp;E1591</f>
        <v>12TAÇDAM - Tarihsel Çevre Değerlerini Araş. ve Uyg. Mrk.</v>
      </c>
      <c r="B1591" t="s">
        <v>2955</v>
      </c>
      <c r="C1591" t="s">
        <v>1732</v>
      </c>
      <c r="D1591" t="s">
        <v>1991</v>
      </c>
      <c r="E1591" t="s">
        <v>49</v>
      </c>
      <c r="F1591">
        <v>0</v>
      </c>
      <c r="G1591">
        <v>0</v>
      </c>
      <c r="H1591">
        <v>2716330</v>
      </c>
    </row>
    <row r="1592" spans="1:8" x14ac:dyDescent="0.25">
      <c r="A1592" t="str">
        <f>COUNTIF($E$2:E1592,E1592)&amp;E1592</f>
        <v>127Sağlık Kültür ve Spor Daire Başkanlığı</v>
      </c>
      <c r="B1592" t="s">
        <v>2974</v>
      </c>
      <c r="C1592" t="s">
        <v>1733</v>
      </c>
      <c r="D1592" t="s">
        <v>1992</v>
      </c>
      <c r="E1592" t="s">
        <v>45</v>
      </c>
      <c r="F1592">
        <v>0</v>
      </c>
      <c r="G1592">
        <v>0</v>
      </c>
      <c r="H1592">
        <v>2716348</v>
      </c>
    </row>
    <row r="1593" spans="1:8" x14ac:dyDescent="0.25">
      <c r="A1593" t="str">
        <f>COUNTIF($E$2:E1593,E1593)&amp;E1593</f>
        <v>64Mimarlık Fakültesi</v>
      </c>
      <c r="B1593" t="s">
        <v>2975</v>
      </c>
      <c r="C1593" t="s">
        <v>1734</v>
      </c>
      <c r="D1593" t="s">
        <v>1991</v>
      </c>
      <c r="E1593" t="s">
        <v>39</v>
      </c>
      <c r="F1593">
        <v>0</v>
      </c>
      <c r="G1593">
        <v>0</v>
      </c>
      <c r="H1593">
        <v>2716405</v>
      </c>
    </row>
    <row r="1594" spans="1:8" x14ac:dyDescent="0.25">
      <c r="A1594" t="str">
        <f>COUNTIF($E$2:E1594,E1594)&amp;E1594</f>
        <v>128Sağlık Kültür ve Spor Daire Başkanlığı</v>
      </c>
      <c r="B1594" t="s">
        <v>2671</v>
      </c>
      <c r="C1594" t="s">
        <v>1735</v>
      </c>
      <c r="D1594" t="s">
        <v>1992</v>
      </c>
      <c r="E1594" t="s">
        <v>45</v>
      </c>
      <c r="F1594">
        <v>0</v>
      </c>
      <c r="G1594">
        <v>0</v>
      </c>
      <c r="H1594">
        <v>2716413</v>
      </c>
    </row>
    <row r="1595" spans="1:8" x14ac:dyDescent="0.25">
      <c r="A1595" t="str">
        <f>COUNTIF($E$2:E1595,E1595)&amp;E1595</f>
        <v>13BİLTİR Merkezi (Bilgis. Dest. Tas. İmalat ve Rob. Araş.ve Uyg. Mrk.)</v>
      </c>
      <c r="B1595" t="s">
        <v>2282</v>
      </c>
      <c r="C1595" t="s">
        <v>1736</v>
      </c>
      <c r="D1595" t="s">
        <v>1991</v>
      </c>
      <c r="E1595" t="s">
        <v>119</v>
      </c>
      <c r="F1595">
        <v>0</v>
      </c>
      <c r="G1595">
        <v>0</v>
      </c>
      <c r="H1595">
        <v>2716421</v>
      </c>
    </row>
    <row r="1596" spans="1:8" x14ac:dyDescent="0.25">
      <c r="A1596" t="str">
        <f>COUNTIF($E$2:E1596,E1596)&amp;E1596</f>
        <v>23Teknokent Proje Yönetim ve Danışmanlık Ofisi / TEKNOKENT Teknoloji Transfer Ofisi</v>
      </c>
      <c r="B1596" t="s">
        <v>2390</v>
      </c>
      <c r="C1596" t="s">
        <v>1737</v>
      </c>
      <c r="D1596" t="s">
        <v>1991</v>
      </c>
      <c r="E1596" t="s">
        <v>51</v>
      </c>
      <c r="F1596">
        <v>0</v>
      </c>
      <c r="G1596">
        <v>0</v>
      </c>
      <c r="H1596">
        <v>2716439</v>
      </c>
    </row>
    <row r="1597" spans="1:8" x14ac:dyDescent="0.25">
      <c r="A1597" t="str">
        <f>COUNTIF($E$2:E1597,E1597)&amp;E1597</f>
        <v>24Teknokent Proje Yönetim ve Danışmanlık Ofisi / TEKNOKENT Teknoloji Transfer Ofisi</v>
      </c>
      <c r="B1597" t="s">
        <v>2384</v>
      </c>
      <c r="C1597" t="s">
        <v>1738</v>
      </c>
      <c r="D1597" t="s">
        <v>1991</v>
      </c>
      <c r="E1597" t="s">
        <v>51</v>
      </c>
      <c r="F1597">
        <v>0</v>
      </c>
      <c r="G1597">
        <v>0</v>
      </c>
      <c r="H1597">
        <v>2716454</v>
      </c>
    </row>
    <row r="1598" spans="1:8" x14ac:dyDescent="0.25">
      <c r="A1598" t="str">
        <f>COUNTIF($E$2:E1598,E1598)&amp;E1598</f>
        <v>81İktisadi ve İdari Bilimler Fakültesi</v>
      </c>
      <c r="B1598" t="s">
        <v>2976</v>
      </c>
      <c r="C1598" t="s">
        <v>1739</v>
      </c>
      <c r="D1598" t="s">
        <v>1991</v>
      </c>
      <c r="E1598" t="s">
        <v>35</v>
      </c>
      <c r="F1598">
        <v>0</v>
      </c>
      <c r="G1598">
        <v>0</v>
      </c>
      <c r="H1598">
        <v>2716488</v>
      </c>
    </row>
    <row r="1599" spans="1:8" x14ac:dyDescent="0.25">
      <c r="A1599" t="str">
        <f>COUNTIF($E$2:E1599,E1599)&amp;E1599</f>
        <v>129Sağlık Kültür ve Spor Daire Başkanlığı</v>
      </c>
      <c r="B1599" t="s">
        <v>2233</v>
      </c>
      <c r="C1599" t="s">
        <v>1740</v>
      </c>
      <c r="D1599" t="s">
        <v>1992</v>
      </c>
      <c r="E1599" t="s">
        <v>45</v>
      </c>
      <c r="F1599">
        <v>0</v>
      </c>
      <c r="G1599">
        <v>0</v>
      </c>
      <c r="H1599">
        <v>2716504</v>
      </c>
    </row>
    <row r="1600" spans="1:8" x14ac:dyDescent="0.25">
      <c r="A1600" t="str">
        <f>COUNTIF($E$2:E1600,E1600)&amp;E1600</f>
        <v>130Sağlık Kültür ve Spor Daire Başkanlığı</v>
      </c>
      <c r="B1600" t="s">
        <v>2977</v>
      </c>
      <c r="C1600" t="s">
        <v>1741</v>
      </c>
      <c r="D1600" t="s">
        <v>1992</v>
      </c>
      <c r="E1600" t="s">
        <v>45</v>
      </c>
      <c r="F1600">
        <v>0</v>
      </c>
      <c r="G1600">
        <v>0</v>
      </c>
      <c r="H1600">
        <v>2716553</v>
      </c>
    </row>
    <row r="1601" spans="1:8" x14ac:dyDescent="0.25">
      <c r="A1601" t="str">
        <f>COUNTIF($E$2:E1601,E1601)&amp;E1601</f>
        <v>131Sağlık Kültür ve Spor Daire Başkanlığı</v>
      </c>
      <c r="B1601" t="s">
        <v>2978</v>
      </c>
      <c r="C1601" t="s">
        <v>1742</v>
      </c>
      <c r="D1601" t="s">
        <v>1992</v>
      </c>
      <c r="E1601" t="s">
        <v>45</v>
      </c>
      <c r="F1601">
        <v>0</v>
      </c>
      <c r="G1601">
        <v>0</v>
      </c>
      <c r="H1601">
        <v>2716686</v>
      </c>
    </row>
    <row r="1602" spans="1:8" x14ac:dyDescent="0.25">
      <c r="A1602" t="str">
        <f>COUNTIF($E$2:E1602,E1602)&amp;E1602</f>
        <v>132Sağlık Kültür ve Spor Daire Başkanlığı</v>
      </c>
      <c r="B1602" t="s">
        <v>2051</v>
      </c>
      <c r="C1602" t="s">
        <v>1743</v>
      </c>
      <c r="D1602" t="s">
        <v>1992</v>
      </c>
      <c r="E1602" t="s">
        <v>45</v>
      </c>
      <c r="F1602">
        <v>0</v>
      </c>
      <c r="G1602">
        <v>0</v>
      </c>
      <c r="H1602">
        <v>2716769</v>
      </c>
    </row>
    <row r="1603" spans="1:8" x14ac:dyDescent="0.25">
      <c r="A1603" t="str">
        <f>COUNTIF($E$2:E1603,E1603)&amp;E1603</f>
        <v>124Fen-Edebiyat Fakültesi</v>
      </c>
      <c r="B1603" t="s">
        <v>2078</v>
      </c>
      <c r="C1603" t="s">
        <v>1744</v>
      </c>
      <c r="D1603" t="s">
        <v>1991</v>
      </c>
      <c r="E1603" t="s">
        <v>31</v>
      </c>
      <c r="F1603">
        <v>0</v>
      </c>
      <c r="G1603">
        <v>0</v>
      </c>
      <c r="H1603">
        <v>2717031</v>
      </c>
    </row>
    <row r="1604" spans="1:8" x14ac:dyDescent="0.25">
      <c r="A1604" t="str">
        <f>COUNTIF($E$2:E1604,E1604)&amp;E1604</f>
        <v>19Sosyal Bilimler Enstitüsü Müdürlüğü</v>
      </c>
      <c r="B1604" t="s">
        <v>2979</v>
      </c>
      <c r="C1604" t="s">
        <v>1745</v>
      </c>
      <c r="D1604" t="s">
        <v>1991</v>
      </c>
      <c r="E1604" t="s">
        <v>116</v>
      </c>
      <c r="F1604">
        <v>0</v>
      </c>
      <c r="G1604">
        <v>0</v>
      </c>
      <c r="H1604">
        <v>2717189</v>
      </c>
    </row>
    <row r="1605" spans="1:8" x14ac:dyDescent="0.25">
      <c r="A1605" t="str">
        <f>COUNTIF($E$2:E1605,E1605)&amp;E1605</f>
        <v>125Fen-Edebiyat Fakültesi</v>
      </c>
      <c r="B1605" t="s">
        <v>2395</v>
      </c>
      <c r="C1605" t="s">
        <v>1746</v>
      </c>
      <c r="D1605" t="s">
        <v>1991</v>
      </c>
      <c r="E1605" t="s">
        <v>31</v>
      </c>
      <c r="F1605">
        <v>0</v>
      </c>
      <c r="G1605">
        <v>0</v>
      </c>
      <c r="H1605">
        <v>2717213</v>
      </c>
    </row>
    <row r="1606" spans="1:8" x14ac:dyDescent="0.25">
      <c r="A1606" t="str">
        <f>COUNTIF($E$2:E1606,E1606)&amp;E1606</f>
        <v>38Bilim İletişim Grubu(Ofisi) (Rektörlüğe Bağlı Birim)</v>
      </c>
      <c r="B1606" t="s">
        <v>2191</v>
      </c>
      <c r="C1606" t="s">
        <v>1747</v>
      </c>
      <c r="D1606" t="s">
        <v>1992</v>
      </c>
      <c r="E1606" t="s">
        <v>115</v>
      </c>
      <c r="F1606">
        <v>0</v>
      </c>
      <c r="G1606">
        <v>0</v>
      </c>
      <c r="H1606">
        <v>2717411</v>
      </c>
    </row>
    <row r="1607" spans="1:8" x14ac:dyDescent="0.25">
      <c r="A1607" t="str">
        <f>COUNTIF($E$2:E1607,E1607)&amp;E1607</f>
        <v>133Sağlık Kültür ve Spor Daire Başkanlığı</v>
      </c>
      <c r="B1607" t="s">
        <v>2488</v>
      </c>
      <c r="C1607" t="s">
        <v>1748</v>
      </c>
      <c r="D1607" t="s">
        <v>1992</v>
      </c>
      <c r="E1607" t="s">
        <v>45</v>
      </c>
      <c r="F1607">
        <v>0</v>
      </c>
      <c r="G1607">
        <v>0</v>
      </c>
      <c r="H1607">
        <v>2717585</v>
      </c>
    </row>
    <row r="1608" spans="1:8" x14ac:dyDescent="0.25">
      <c r="A1608" t="str">
        <f>COUNTIF($E$2:E1608,E1608)&amp;E1608</f>
        <v>15ÖGEM-Öğrenme ve Öğretmeyi Geliştime Uygulama ve Araştırma Merkezi</v>
      </c>
      <c r="B1608" t="s">
        <v>2383</v>
      </c>
      <c r="C1608" t="s">
        <v>1749</v>
      </c>
      <c r="D1608" t="s">
        <v>1991</v>
      </c>
      <c r="E1608" t="s">
        <v>111</v>
      </c>
      <c r="F1608">
        <v>0</v>
      </c>
      <c r="G1608">
        <v>0</v>
      </c>
      <c r="H1608">
        <v>2717759</v>
      </c>
    </row>
    <row r="1609" spans="1:8" x14ac:dyDescent="0.25">
      <c r="A1609" t="str">
        <f>COUNTIF($E$2:E1609,E1609)&amp;E1609</f>
        <v xml:space="preserve">49Öğrenci İşleri Daire Başkanlığı </v>
      </c>
      <c r="B1609" t="s">
        <v>2312</v>
      </c>
      <c r="C1609" t="s">
        <v>1750</v>
      </c>
      <c r="D1609" t="s">
        <v>1992</v>
      </c>
      <c r="E1609" t="s">
        <v>133</v>
      </c>
      <c r="F1609">
        <v>0</v>
      </c>
      <c r="G1609">
        <v>0</v>
      </c>
      <c r="H1609">
        <v>2717767</v>
      </c>
    </row>
    <row r="1610" spans="1:8" x14ac:dyDescent="0.25">
      <c r="A1610" t="str">
        <f>COUNTIF($E$2:E1610,E1610)&amp;E1610</f>
        <v>39Bilim İletişim Grubu(Ofisi) (Rektörlüğe Bağlı Birim)</v>
      </c>
      <c r="B1610" t="s">
        <v>2201</v>
      </c>
      <c r="C1610" t="s">
        <v>1751</v>
      </c>
      <c r="D1610" t="s">
        <v>1992</v>
      </c>
      <c r="E1610" t="s">
        <v>115</v>
      </c>
      <c r="F1610">
        <v>0</v>
      </c>
      <c r="G1610">
        <v>0</v>
      </c>
      <c r="H1610">
        <v>2717916</v>
      </c>
    </row>
    <row r="1611" spans="1:8" x14ac:dyDescent="0.25">
      <c r="A1611" t="str">
        <f>COUNTIF($E$2:E1611,E1611)&amp;E1611</f>
        <v>40ROMER - Robotik ve Yapay Zeka Teknolojileri Uygulama ve Araştırma Merkezi</v>
      </c>
      <c r="B1611" t="s">
        <v>2516</v>
      </c>
      <c r="C1611" t="s">
        <v>1752</v>
      </c>
      <c r="D1611" t="s">
        <v>1991</v>
      </c>
      <c r="E1611" t="s">
        <v>44</v>
      </c>
      <c r="F1611">
        <v>0</v>
      </c>
      <c r="G1611">
        <v>0</v>
      </c>
      <c r="H1611">
        <v>2717932</v>
      </c>
    </row>
    <row r="1612" spans="1:8" x14ac:dyDescent="0.25">
      <c r="A1612" t="str">
        <f>COUNTIF($E$2:E1612,E1612)&amp;E1612</f>
        <v>11ODTÜ Uzay ve Hızlandırıcı Teknolojiler Uygulama ve Araştırma Merkezi (İVME-R)</v>
      </c>
      <c r="B1612" t="s">
        <v>2103</v>
      </c>
      <c r="C1612" t="s">
        <v>1753</v>
      </c>
      <c r="D1612" t="s">
        <v>1991</v>
      </c>
      <c r="E1612" t="s">
        <v>112</v>
      </c>
      <c r="F1612">
        <v>0</v>
      </c>
      <c r="G1612">
        <v>0</v>
      </c>
      <c r="H1612">
        <v>2718187</v>
      </c>
    </row>
    <row r="1613" spans="1:8" x14ac:dyDescent="0.25">
      <c r="A1613" t="str">
        <f>COUNTIF($E$2:E1613,E1613)&amp;E1613</f>
        <v>13TAÇDAM - Tarihsel Çevre Değerlerini Araş. ve Uyg. Mrk.</v>
      </c>
      <c r="B1613" t="s">
        <v>2980</v>
      </c>
      <c r="C1613" t="s">
        <v>1754</v>
      </c>
      <c r="D1613" t="s">
        <v>1991</v>
      </c>
      <c r="E1613" t="s">
        <v>49</v>
      </c>
      <c r="F1613">
        <v>0</v>
      </c>
      <c r="G1613">
        <v>0</v>
      </c>
      <c r="H1613">
        <v>2718229</v>
      </c>
    </row>
    <row r="1614" spans="1:8" x14ac:dyDescent="0.25">
      <c r="A1614" t="str">
        <f>COUNTIF($E$2:E1614,E1614)&amp;E1614</f>
        <v>59Kütüphane ve Dokümantasyon Daire Başkanlığı</v>
      </c>
      <c r="B1614" t="s">
        <v>2091</v>
      </c>
      <c r="C1614" t="s">
        <v>1755</v>
      </c>
      <c r="D1614" t="s">
        <v>1992</v>
      </c>
      <c r="E1614" t="s">
        <v>38</v>
      </c>
      <c r="F1614">
        <v>0</v>
      </c>
      <c r="G1614">
        <v>0</v>
      </c>
      <c r="H1614">
        <v>2718344</v>
      </c>
    </row>
    <row r="1615" spans="1:8" x14ac:dyDescent="0.25">
      <c r="A1615" t="str">
        <f>COUNTIF($E$2:E1615,E1615)&amp;E1615</f>
        <v>14TAÇDAM - Tarihsel Çevre Değerlerini Araş. ve Uyg. Mrk.</v>
      </c>
      <c r="B1615" t="s">
        <v>2080</v>
      </c>
      <c r="C1615" t="s">
        <v>1756</v>
      </c>
      <c r="D1615" t="s">
        <v>1991</v>
      </c>
      <c r="E1615" t="s">
        <v>49</v>
      </c>
      <c r="F1615">
        <v>0</v>
      </c>
      <c r="G1615">
        <v>0</v>
      </c>
      <c r="H1615">
        <v>2718468</v>
      </c>
    </row>
    <row r="1616" spans="1:8" x14ac:dyDescent="0.25">
      <c r="A1616" t="str">
        <f>COUNTIF($E$2:E1616,E1616)&amp;E1616</f>
        <v>7ODTÜ Kurumsal Gelişim ve Planlama Ofisi (KGPO)</v>
      </c>
      <c r="B1616" t="s">
        <v>2973</v>
      </c>
      <c r="C1616" t="s">
        <v>1757</v>
      </c>
      <c r="D1616" t="s">
        <v>1991</v>
      </c>
      <c r="E1616" t="s">
        <v>145</v>
      </c>
      <c r="F1616">
        <v>0</v>
      </c>
      <c r="G1616">
        <v>0</v>
      </c>
      <c r="H1616">
        <v>2718476</v>
      </c>
    </row>
    <row r="1617" spans="1:8" x14ac:dyDescent="0.25">
      <c r="A1617" t="str">
        <f>COUNTIF($E$2:E1617,E1617)&amp;E1617</f>
        <v>7UEAM-Uygulamalı Etik Araştırma Merkezi</v>
      </c>
      <c r="B1617" t="s">
        <v>2762</v>
      </c>
      <c r="C1617" t="s">
        <v>1758</v>
      </c>
      <c r="D1617" t="s">
        <v>1992</v>
      </c>
      <c r="E1617" t="s">
        <v>53</v>
      </c>
      <c r="F1617">
        <v>0</v>
      </c>
      <c r="G1617">
        <v>0</v>
      </c>
      <c r="H1617">
        <v>2718492</v>
      </c>
    </row>
    <row r="1618" spans="1:8" x14ac:dyDescent="0.25">
      <c r="A1618" t="str">
        <f>COUNTIF($E$2:E1618,E1618)&amp;E1618</f>
        <v xml:space="preserve">83Eğitim Fakültesi </v>
      </c>
      <c r="B1618" t="s">
        <v>2080</v>
      </c>
      <c r="C1618" t="s">
        <v>1759</v>
      </c>
      <c r="D1618" t="s">
        <v>1991</v>
      </c>
      <c r="E1618" t="s">
        <v>120</v>
      </c>
      <c r="F1618">
        <v>0</v>
      </c>
      <c r="G1618">
        <v>0</v>
      </c>
      <c r="H1618">
        <v>2718708</v>
      </c>
    </row>
    <row r="1619" spans="1:8" x14ac:dyDescent="0.25">
      <c r="A1619" t="str">
        <f>COUNTIF($E$2:E1619,E1619)&amp;E1619</f>
        <v xml:space="preserve">84Eğitim Fakültesi </v>
      </c>
      <c r="B1619" t="s">
        <v>2981</v>
      </c>
      <c r="C1619" t="s">
        <v>1760</v>
      </c>
      <c r="D1619" t="s">
        <v>1991</v>
      </c>
      <c r="E1619" t="s">
        <v>120</v>
      </c>
      <c r="F1619">
        <v>0</v>
      </c>
      <c r="G1619">
        <v>0</v>
      </c>
      <c r="H1619">
        <v>2718732</v>
      </c>
    </row>
    <row r="1620" spans="1:8" x14ac:dyDescent="0.25">
      <c r="A1620" t="str">
        <f>COUNTIF($E$2:E1620,E1620)&amp;E1620</f>
        <v>134Sağlık Kültür ve Spor Daire Başkanlığı</v>
      </c>
      <c r="B1620" t="s">
        <v>2982</v>
      </c>
      <c r="C1620" t="s">
        <v>1761</v>
      </c>
      <c r="D1620" t="s">
        <v>1992</v>
      </c>
      <c r="E1620" t="s">
        <v>45</v>
      </c>
      <c r="F1620">
        <v>0</v>
      </c>
      <c r="G1620">
        <v>0</v>
      </c>
      <c r="H1620">
        <v>2718781</v>
      </c>
    </row>
    <row r="1621" spans="1:8" x14ac:dyDescent="0.25">
      <c r="A1621" t="str">
        <f>COUNTIF($E$2:E1621,E1621)&amp;E1621</f>
        <v xml:space="preserve">16Strateji Geliştirme Daire Başkanlığı </v>
      </c>
      <c r="B1621" t="s">
        <v>2983</v>
      </c>
      <c r="C1621" t="s">
        <v>1762</v>
      </c>
      <c r="D1621" t="s">
        <v>1992</v>
      </c>
      <c r="E1621" t="s">
        <v>47</v>
      </c>
      <c r="F1621">
        <v>0</v>
      </c>
      <c r="G1621">
        <v>0</v>
      </c>
      <c r="H1621">
        <v>2718856</v>
      </c>
    </row>
    <row r="1622" spans="1:8" x14ac:dyDescent="0.25">
      <c r="A1622" t="str">
        <f>COUNTIF($E$2:E1622,E1622)&amp;E1622</f>
        <v xml:space="preserve">85Eğitim Fakültesi </v>
      </c>
      <c r="B1622" t="s">
        <v>2607</v>
      </c>
      <c r="C1622" t="s">
        <v>1763</v>
      </c>
      <c r="D1622" t="s">
        <v>1991</v>
      </c>
      <c r="E1622" t="s">
        <v>120</v>
      </c>
      <c r="F1622">
        <v>0</v>
      </c>
      <c r="G1622">
        <v>0</v>
      </c>
      <c r="H1622">
        <v>2718880</v>
      </c>
    </row>
    <row r="1623" spans="1:8" x14ac:dyDescent="0.25">
      <c r="A1623" t="str">
        <f>COUNTIF($E$2:E1623,E1623)&amp;E1623</f>
        <v>8Uluslararası İş Birliği Ofisi (UİO)</v>
      </c>
      <c r="B1623" t="s">
        <v>2056</v>
      </c>
      <c r="C1623" t="s">
        <v>1764</v>
      </c>
      <c r="D1623" t="s">
        <v>1991</v>
      </c>
      <c r="E1623" t="s">
        <v>129</v>
      </c>
      <c r="F1623">
        <v>0</v>
      </c>
      <c r="G1623">
        <v>0</v>
      </c>
      <c r="H1623">
        <v>2718997</v>
      </c>
    </row>
    <row r="1624" spans="1:8" x14ac:dyDescent="0.25">
      <c r="A1624" t="str">
        <f>COUNTIF($E$2:E1624,E1624)&amp;E1624</f>
        <v>9Girişimcilik  Araştırma ve Uygulama Merkezi (GİMER) (Rektörlüğe Bağlı Birim)</v>
      </c>
      <c r="B1624" t="s">
        <v>2764</v>
      </c>
      <c r="C1624" t="s">
        <v>1765</v>
      </c>
      <c r="D1624" t="s">
        <v>1991</v>
      </c>
      <c r="E1624" t="s">
        <v>134</v>
      </c>
      <c r="F1624">
        <v>0</v>
      </c>
      <c r="G1624">
        <v>0</v>
      </c>
      <c r="H1624">
        <v>2719029</v>
      </c>
    </row>
    <row r="1625" spans="1:8" x14ac:dyDescent="0.25">
      <c r="A1625" t="str">
        <f>COUNTIF($E$2:E1625,E1625)&amp;E1625</f>
        <v xml:space="preserve">86Eğitim Fakültesi </v>
      </c>
      <c r="B1625" t="s">
        <v>2078</v>
      </c>
      <c r="C1625" t="s">
        <v>1766</v>
      </c>
      <c r="D1625" t="s">
        <v>1991</v>
      </c>
      <c r="E1625" t="s">
        <v>120</v>
      </c>
      <c r="F1625">
        <v>0</v>
      </c>
      <c r="G1625">
        <v>0</v>
      </c>
      <c r="H1625">
        <v>2719086</v>
      </c>
    </row>
    <row r="1626" spans="1:8" x14ac:dyDescent="0.25">
      <c r="A1626" t="str">
        <f>COUNTIF($E$2:E1626,E1626)&amp;E1626</f>
        <v>65Mimarlık Fakültesi</v>
      </c>
      <c r="B1626" t="s">
        <v>2965</v>
      </c>
      <c r="C1626" t="s">
        <v>1767</v>
      </c>
      <c r="D1626" t="s">
        <v>1991</v>
      </c>
      <c r="E1626" t="s">
        <v>39</v>
      </c>
      <c r="F1626">
        <v>0</v>
      </c>
      <c r="G1626">
        <v>0</v>
      </c>
      <c r="H1626">
        <v>2719185</v>
      </c>
    </row>
    <row r="1627" spans="1:8" x14ac:dyDescent="0.25">
      <c r="A1627" t="str">
        <f>COUNTIF($E$2:E1627,E1627)&amp;E1627</f>
        <v>126Fen-Edebiyat Fakültesi</v>
      </c>
      <c r="B1627" t="s">
        <v>2464</v>
      </c>
      <c r="C1627" t="s">
        <v>1768</v>
      </c>
      <c r="D1627" t="s">
        <v>1991</v>
      </c>
      <c r="E1627" t="s">
        <v>31</v>
      </c>
      <c r="F1627">
        <v>0</v>
      </c>
      <c r="G1627">
        <v>0</v>
      </c>
      <c r="H1627">
        <v>2719235</v>
      </c>
    </row>
    <row r="1628" spans="1:8" x14ac:dyDescent="0.25">
      <c r="A1628" t="str">
        <f>COUNTIF($E$2:E1628,E1628)&amp;E1628</f>
        <v>11Döner Sermaye İşletmesi Müdürlüğü</v>
      </c>
      <c r="B1628" t="s">
        <v>2056</v>
      </c>
      <c r="C1628" t="s">
        <v>1769</v>
      </c>
      <c r="D1628" t="s">
        <v>1992</v>
      </c>
      <c r="E1628" t="s">
        <v>26</v>
      </c>
      <c r="F1628">
        <v>0</v>
      </c>
      <c r="G1628">
        <v>0</v>
      </c>
      <c r="H1628">
        <v>2719243</v>
      </c>
    </row>
    <row r="1629" spans="1:8" x14ac:dyDescent="0.25">
      <c r="A1629" t="str">
        <f>COUNTIF($E$2:E1629,E1629)&amp;E1629</f>
        <v>135Sağlık Kültür ve Spor Daire Başkanlığı</v>
      </c>
      <c r="B1629" t="s">
        <v>2232</v>
      </c>
      <c r="C1629" t="s">
        <v>1770</v>
      </c>
      <c r="D1629" t="s">
        <v>1992</v>
      </c>
      <c r="E1629" t="s">
        <v>45</v>
      </c>
      <c r="F1629">
        <v>0</v>
      </c>
      <c r="G1629">
        <v>0</v>
      </c>
      <c r="H1629">
        <v>2719268</v>
      </c>
    </row>
    <row r="1630" spans="1:8" x14ac:dyDescent="0.25">
      <c r="A1630" t="str">
        <f>COUNTIF($E$2:E1630,E1630)&amp;E1630</f>
        <v>12Uzaktan Eğitim Uygulmama ve Araştırma Merkezi</v>
      </c>
      <c r="B1630" t="s">
        <v>2982</v>
      </c>
      <c r="C1630" t="s">
        <v>1771</v>
      </c>
      <c r="D1630" t="s">
        <v>1991</v>
      </c>
      <c r="E1630" t="s">
        <v>127</v>
      </c>
      <c r="F1630">
        <v>0</v>
      </c>
      <c r="G1630">
        <v>0</v>
      </c>
      <c r="H1630">
        <v>2719342</v>
      </c>
    </row>
    <row r="1631" spans="1:8" x14ac:dyDescent="0.25">
      <c r="A1631" t="str">
        <f>COUNTIF($E$2:E1631,E1631)&amp;E1631</f>
        <v>9GİSAM - Görsel İşitsel Sistemler Araş. ve Uyg. Mrk. (Rektörlüğe Bağlı Birim)</v>
      </c>
      <c r="B1631" t="s">
        <v>2957</v>
      </c>
      <c r="C1631" t="s">
        <v>1772</v>
      </c>
      <c r="D1631" t="s">
        <v>1991</v>
      </c>
      <c r="E1631" t="s">
        <v>131</v>
      </c>
      <c r="F1631">
        <v>0</v>
      </c>
      <c r="G1631">
        <v>0</v>
      </c>
      <c r="H1631">
        <v>2719375</v>
      </c>
    </row>
    <row r="1632" spans="1:8" x14ac:dyDescent="0.25">
      <c r="A1632" t="str">
        <f>COUNTIF($E$2:E1632,E1632)&amp;E1632</f>
        <v>41ROMER - Robotik ve Yapay Zeka Teknolojileri Uygulama ve Araştırma Merkezi</v>
      </c>
      <c r="B1632" t="s">
        <v>2367</v>
      </c>
      <c r="C1632" t="s">
        <v>1773</v>
      </c>
      <c r="D1632" t="s">
        <v>1991</v>
      </c>
      <c r="E1632" t="s">
        <v>44</v>
      </c>
      <c r="F1632">
        <v>0</v>
      </c>
      <c r="G1632">
        <v>0</v>
      </c>
      <c r="H1632">
        <v>2719383</v>
      </c>
    </row>
    <row r="1633" spans="1:8" x14ac:dyDescent="0.25">
      <c r="A1633" t="str">
        <f>COUNTIF($E$2:E1633,E1633)&amp;E1633</f>
        <v>66Mimarlık Fakültesi</v>
      </c>
      <c r="B1633" t="s">
        <v>2581</v>
      </c>
      <c r="C1633" t="s">
        <v>1774</v>
      </c>
      <c r="D1633" t="s">
        <v>1991</v>
      </c>
      <c r="E1633" t="s">
        <v>39</v>
      </c>
      <c r="F1633">
        <v>0</v>
      </c>
      <c r="G1633">
        <v>0</v>
      </c>
      <c r="H1633">
        <v>2719391</v>
      </c>
    </row>
    <row r="1634" spans="1:8" x14ac:dyDescent="0.25">
      <c r="A1634" t="str">
        <f>COUNTIF($E$2:E1634,E1634)&amp;E1634</f>
        <v>136Sağlık Kültür ve Spor Daire Başkanlığı</v>
      </c>
      <c r="B1634" t="s">
        <v>2984</v>
      </c>
      <c r="C1634" t="s">
        <v>1775</v>
      </c>
      <c r="D1634" t="s">
        <v>1992</v>
      </c>
      <c r="E1634" t="s">
        <v>45</v>
      </c>
      <c r="F1634">
        <v>0</v>
      </c>
      <c r="G1634">
        <v>0</v>
      </c>
      <c r="H1634">
        <v>2719458</v>
      </c>
    </row>
    <row r="1635" spans="1:8" x14ac:dyDescent="0.25">
      <c r="A1635" t="str">
        <f>COUNTIF($E$2:E1635,E1635)&amp;E1635</f>
        <v>137Sağlık Kültür ve Spor Daire Başkanlığı</v>
      </c>
      <c r="B1635" t="s">
        <v>2525</v>
      </c>
      <c r="C1635" t="s">
        <v>1776</v>
      </c>
      <c r="D1635" t="s">
        <v>1992</v>
      </c>
      <c r="E1635" t="s">
        <v>45</v>
      </c>
      <c r="F1635">
        <v>0</v>
      </c>
      <c r="G1635">
        <v>0</v>
      </c>
      <c r="H1635">
        <v>2719581</v>
      </c>
    </row>
    <row r="1636" spans="1:8" x14ac:dyDescent="0.25">
      <c r="A1636" t="str">
        <f>COUNTIF($E$2:E1636,E1636)&amp;E1636</f>
        <v>82İktisadi ve İdari Bilimler Fakültesi</v>
      </c>
      <c r="B1636" t="s">
        <v>2409</v>
      </c>
      <c r="C1636" t="s">
        <v>1777</v>
      </c>
      <c r="D1636" t="s">
        <v>1991</v>
      </c>
      <c r="E1636" t="s">
        <v>35</v>
      </c>
      <c r="F1636">
        <v>0</v>
      </c>
      <c r="G1636">
        <v>0</v>
      </c>
      <c r="H1636">
        <v>2719607</v>
      </c>
    </row>
    <row r="1637" spans="1:8" x14ac:dyDescent="0.25">
      <c r="A1637" t="str">
        <f>COUNTIF($E$2:E1637,E1637)&amp;E1637</f>
        <v>25Teknokent Proje Yönetim ve Danışmanlık Ofisi / TEKNOKENT Teknoloji Transfer Ofisi</v>
      </c>
      <c r="B1637" t="s">
        <v>2110</v>
      </c>
      <c r="C1637" t="s">
        <v>1778</v>
      </c>
      <c r="D1637" t="s">
        <v>1992</v>
      </c>
      <c r="E1637" t="s">
        <v>51</v>
      </c>
      <c r="F1637">
        <v>0</v>
      </c>
      <c r="G1637">
        <v>0</v>
      </c>
      <c r="H1637">
        <v>2719763</v>
      </c>
    </row>
    <row r="1638" spans="1:8" x14ac:dyDescent="0.25">
      <c r="A1638" t="str">
        <f>COUNTIF($E$2:E1638,E1638)&amp;E1638</f>
        <v>26Teknokent Proje Yönetim ve Danışmanlık Ofisi / TEKNOKENT Teknoloji Transfer Ofisi</v>
      </c>
      <c r="B1638" t="s">
        <v>2038</v>
      </c>
      <c r="C1638" t="s">
        <v>1779</v>
      </c>
      <c r="D1638" t="s">
        <v>1991</v>
      </c>
      <c r="E1638" t="s">
        <v>51</v>
      </c>
      <c r="F1638">
        <v>0</v>
      </c>
      <c r="G1638">
        <v>0</v>
      </c>
      <c r="H1638">
        <v>2719821</v>
      </c>
    </row>
    <row r="1639" spans="1:8" x14ac:dyDescent="0.25">
      <c r="A1639" t="str">
        <f>COUNTIF($E$2:E1639,E1639)&amp;E1639</f>
        <v>27Teknokent Proje Yönetim ve Danışmanlık Ofisi / TEKNOKENT Teknoloji Transfer Ofisi</v>
      </c>
      <c r="B1639" t="s">
        <v>2060</v>
      </c>
      <c r="C1639" t="s">
        <v>1780</v>
      </c>
      <c r="D1639" t="s">
        <v>1992</v>
      </c>
      <c r="E1639" t="s">
        <v>51</v>
      </c>
      <c r="F1639">
        <v>0</v>
      </c>
      <c r="G1639">
        <v>0</v>
      </c>
      <c r="H1639">
        <v>2719862</v>
      </c>
    </row>
    <row r="1640" spans="1:8" x14ac:dyDescent="0.25">
      <c r="A1640" t="str">
        <f>COUNTIF($E$2:E1640,E1640)&amp;E1640</f>
        <v>28Teknokent Proje Yönetim ve Danışmanlık Ofisi / TEKNOKENT Teknoloji Transfer Ofisi</v>
      </c>
      <c r="B1640" t="s">
        <v>2464</v>
      </c>
      <c r="C1640" t="s">
        <v>1781</v>
      </c>
      <c r="D1640" t="s">
        <v>1992</v>
      </c>
      <c r="E1640" t="s">
        <v>51</v>
      </c>
      <c r="F1640">
        <v>0</v>
      </c>
      <c r="G1640">
        <v>0</v>
      </c>
      <c r="H1640">
        <v>2719870</v>
      </c>
    </row>
    <row r="1641" spans="1:8" x14ac:dyDescent="0.25">
      <c r="A1641" t="str">
        <f>COUNTIF($E$2:E1641,E1641)&amp;E1641</f>
        <v>29Teknokent Proje Yönetim ve Danışmanlık Ofisi / TEKNOKENT Teknoloji Transfer Ofisi</v>
      </c>
      <c r="B1641" t="s">
        <v>2607</v>
      </c>
      <c r="C1641" t="s">
        <v>1782</v>
      </c>
      <c r="D1641" t="s">
        <v>1991</v>
      </c>
      <c r="E1641" t="s">
        <v>51</v>
      </c>
      <c r="F1641">
        <v>0</v>
      </c>
      <c r="G1641">
        <v>0</v>
      </c>
      <c r="H1641">
        <v>2719912</v>
      </c>
    </row>
    <row r="1642" spans="1:8" x14ac:dyDescent="0.25">
      <c r="A1642" t="str">
        <f>COUNTIF($E$2:E1642,E1642)&amp;E1642</f>
        <v>30Teknokent Proje Yönetim ve Danışmanlık Ofisi / TEKNOKENT Teknoloji Transfer Ofisi</v>
      </c>
      <c r="B1642" t="s">
        <v>2331</v>
      </c>
      <c r="C1642" t="s">
        <v>1783</v>
      </c>
      <c r="D1642" t="s">
        <v>1992</v>
      </c>
      <c r="E1642" t="s">
        <v>51</v>
      </c>
      <c r="F1642">
        <v>0</v>
      </c>
      <c r="G1642">
        <v>0</v>
      </c>
      <c r="H1642">
        <v>2719953</v>
      </c>
    </row>
    <row r="1643" spans="1:8" x14ac:dyDescent="0.25">
      <c r="A1643" t="str">
        <f>COUNTIF($E$2:E1643,E1643)&amp;E1643</f>
        <v xml:space="preserve">53Bilgi İşlem Daire Başkanlığı </v>
      </c>
      <c r="B1643" t="s">
        <v>2607</v>
      </c>
      <c r="C1643" t="s">
        <v>1784</v>
      </c>
      <c r="D1643" t="s">
        <v>1992</v>
      </c>
      <c r="E1643" t="s">
        <v>22</v>
      </c>
      <c r="F1643">
        <v>0</v>
      </c>
      <c r="G1643">
        <v>0</v>
      </c>
      <c r="H1643">
        <v>2720019</v>
      </c>
    </row>
    <row r="1644" spans="1:8" x14ac:dyDescent="0.25">
      <c r="A1644" t="str">
        <f>COUNTIF($E$2:E1644,E1644)&amp;E1644</f>
        <v>67Mimarlık Fakültesi</v>
      </c>
      <c r="B1644" t="s">
        <v>2657</v>
      </c>
      <c r="C1644" t="s">
        <v>1785</v>
      </c>
      <c r="D1644" t="s">
        <v>1991</v>
      </c>
      <c r="E1644" t="s">
        <v>39</v>
      </c>
      <c r="F1644">
        <v>0</v>
      </c>
      <c r="G1644">
        <v>0</v>
      </c>
      <c r="H1644">
        <v>2720100</v>
      </c>
    </row>
    <row r="1645" spans="1:8" x14ac:dyDescent="0.25">
      <c r="A1645" t="str">
        <f>COUNTIF($E$2:E1645,E1645)&amp;E1645</f>
        <v>68Mimarlık Fakültesi</v>
      </c>
      <c r="B1645" t="s">
        <v>2752</v>
      </c>
      <c r="C1645" t="s">
        <v>1786</v>
      </c>
      <c r="D1645" t="s">
        <v>1991</v>
      </c>
      <c r="E1645" t="s">
        <v>39</v>
      </c>
      <c r="F1645">
        <v>0</v>
      </c>
      <c r="G1645">
        <v>0</v>
      </c>
      <c r="H1645">
        <v>2720134</v>
      </c>
    </row>
    <row r="1646" spans="1:8" x14ac:dyDescent="0.25">
      <c r="A1646" t="str">
        <f>COUNTIF($E$2:E1646,E1646)&amp;E1646</f>
        <v>10GİSAM - Görsel İşitsel Sistemler Araş. ve Uyg. Mrk. (Rektörlüğe Bağlı Birim)</v>
      </c>
      <c r="B1646" t="s">
        <v>2118</v>
      </c>
      <c r="C1646" t="s">
        <v>1787</v>
      </c>
      <c r="D1646" t="s">
        <v>1991</v>
      </c>
      <c r="E1646" t="s">
        <v>131</v>
      </c>
      <c r="F1646">
        <v>0</v>
      </c>
      <c r="G1646">
        <v>0</v>
      </c>
      <c r="H1646">
        <v>2720142</v>
      </c>
    </row>
    <row r="1647" spans="1:8" x14ac:dyDescent="0.25">
      <c r="A1647" t="str">
        <f>COUNTIF($E$2:E1647,E1647)&amp;E1647</f>
        <v>138Sağlık Kültür ve Spor Daire Başkanlığı</v>
      </c>
      <c r="B1647" t="s">
        <v>2038</v>
      </c>
      <c r="C1647" t="s">
        <v>1788</v>
      </c>
      <c r="D1647" t="s">
        <v>1992</v>
      </c>
      <c r="E1647" t="s">
        <v>45</v>
      </c>
      <c r="F1647">
        <v>0</v>
      </c>
      <c r="G1647">
        <v>0</v>
      </c>
      <c r="H1647">
        <v>2720159</v>
      </c>
    </row>
    <row r="1648" spans="1:8" x14ac:dyDescent="0.25">
      <c r="A1648" t="str">
        <f>COUNTIF($E$2:E1648,E1648)&amp;E1648</f>
        <v>40Bilim İletişim Grubu(Ofisi) (Rektörlüğe Bağlı Birim)</v>
      </c>
      <c r="B1648" t="s">
        <v>2038</v>
      </c>
      <c r="C1648" t="s">
        <v>1789</v>
      </c>
      <c r="D1648" t="s">
        <v>1992</v>
      </c>
      <c r="E1648" t="s">
        <v>115</v>
      </c>
      <c r="F1648">
        <v>0</v>
      </c>
      <c r="G1648">
        <v>0</v>
      </c>
      <c r="H1648">
        <v>2720399</v>
      </c>
    </row>
    <row r="1649" spans="1:8" x14ac:dyDescent="0.25">
      <c r="A1649" t="str">
        <f>COUNTIF($E$2:E1649,E1649)&amp;E1649</f>
        <v>69Mimarlık Fakültesi</v>
      </c>
      <c r="B1649" t="s">
        <v>2257</v>
      </c>
      <c r="C1649" t="s">
        <v>1790</v>
      </c>
      <c r="D1649" t="s">
        <v>1991</v>
      </c>
      <c r="E1649" t="s">
        <v>39</v>
      </c>
      <c r="F1649">
        <v>0</v>
      </c>
      <c r="G1649">
        <v>0</v>
      </c>
      <c r="H1649">
        <v>2720514</v>
      </c>
    </row>
    <row r="1650" spans="1:8" x14ac:dyDescent="0.25">
      <c r="A1650" t="str">
        <f>COUNTIF($E$2:E1650,E1650)&amp;E1650</f>
        <v>139Sağlık Kültür ve Spor Daire Başkanlığı</v>
      </c>
      <c r="B1650" t="s">
        <v>2985</v>
      </c>
      <c r="C1650" t="s">
        <v>1791</v>
      </c>
      <c r="D1650" t="s">
        <v>1992</v>
      </c>
      <c r="E1650" t="s">
        <v>45</v>
      </c>
      <c r="F1650">
        <v>0</v>
      </c>
      <c r="G1650">
        <v>0</v>
      </c>
      <c r="H1650">
        <v>2720738</v>
      </c>
    </row>
    <row r="1651" spans="1:8" x14ac:dyDescent="0.25">
      <c r="A1651" t="str">
        <f>COUNTIF($E$2:E1651,E1651)&amp;E1651</f>
        <v xml:space="preserve">54Bilgi İşlem Daire Başkanlığı </v>
      </c>
      <c r="B1651" t="s">
        <v>2581</v>
      </c>
      <c r="C1651" t="s">
        <v>1792</v>
      </c>
      <c r="D1651" t="s">
        <v>1992</v>
      </c>
      <c r="E1651" t="s">
        <v>22</v>
      </c>
      <c r="F1651">
        <v>0</v>
      </c>
      <c r="G1651">
        <v>0</v>
      </c>
      <c r="H1651">
        <v>2720845</v>
      </c>
    </row>
    <row r="1652" spans="1:8" x14ac:dyDescent="0.25">
      <c r="A1652" t="str">
        <f>COUNTIF($E$2:E1652,E1652)&amp;E1652</f>
        <v>41Bilim İletişim Grubu(Ofisi) (Rektörlüğe Bağlı Birim)</v>
      </c>
      <c r="B1652" t="s">
        <v>2959</v>
      </c>
      <c r="C1652" t="s">
        <v>1793</v>
      </c>
      <c r="D1652" t="s">
        <v>1992</v>
      </c>
      <c r="E1652" t="s">
        <v>115</v>
      </c>
      <c r="F1652">
        <v>0</v>
      </c>
      <c r="G1652">
        <v>0</v>
      </c>
      <c r="H1652">
        <v>2721256</v>
      </c>
    </row>
    <row r="1653" spans="1:8" x14ac:dyDescent="0.25">
      <c r="A1653" t="str">
        <f>COUNTIF($E$2:E1653,E1653)&amp;E1653</f>
        <v xml:space="preserve">17Strateji Geliştirme Daire Başkanlığı </v>
      </c>
      <c r="B1653" t="s">
        <v>2986</v>
      </c>
      <c r="C1653" t="s">
        <v>1794</v>
      </c>
      <c r="D1653" t="s">
        <v>1992</v>
      </c>
      <c r="E1653" t="s">
        <v>47</v>
      </c>
      <c r="F1653">
        <v>0</v>
      </c>
      <c r="G1653">
        <v>0</v>
      </c>
      <c r="H1653">
        <v>2721298</v>
      </c>
    </row>
    <row r="1654" spans="1:8" x14ac:dyDescent="0.25">
      <c r="A1654" t="str">
        <f>COUNTIF($E$2:E1654,E1654)&amp;E1654</f>
        <v>140Sağlık Kültür ve Spor Daire Başkanlığı</v>
      </c>
      <c r="B1654" t="s">
        <v>2101</v>
      </c>
      <c r="C1654" t="s">
        <v>1795</v>
      </c>
      <c r="D1654" t="s">
        <v>1992</v>
      </c>
      <c r="E1654" t="s">
        <v>45</v>
      </c>
      <c r="F1654">
        <v>0</v>
      </c>
      <c r="G1654">
        <v>0</v>
      </c>
      <c r="H1654">
        <v>2721439</v>
      </c>
    </row>
    <row r="1655" spans="1:8" x14ac:dyDescent="0.25">
      <c r="A1655" t="str">
        <f>COUNTIF($E$2:E1655,E1655)&amp;E1655</f>
        <v>83İktisadi ve İdari Bilimler Fakültesi</v>
      </c>
      <c r="B1655" t="s">
        <v>2383</v>
      </c>
      <c r="C1655" t="s">
        <v>1796</v>
      </c>
      <c r="D1655" t="s">
        <v>1991</v>
      </c>
      <c r="E1655" t="s">
        <v>35</v>
      </c>
      <c r="F1655">
        <v>0</v>
      </c>
      <c r="G1655">
        <v>0</v>
      </c>
      <c r="H1655">
        <v>2721520</v>
      </c>
    </row>
    <row r="1656" spans="1:8" x14ac:dyDescent="0.25">
      <c r="A1656" t="str">
        <f>COUNTIF($E$2:E1656,E1656)&amp;E1656</f>
        <v>70Mimarlık Fakültesi</v>
      </c>
      <c r="B1656" t="s">
        <v>2668</v>
      </c>
      <c r="C1656" t="s">
        <v>1797</v>
      </c>
      <c r="D1656" t="s">
        <v>1991</v>
      </c>
      <c r="E1656" t="s">
        <v>39</v>
      </c>
      <c r="F1656">
        <v>0</v>
      </c>
      <c r="G1656">
        <v>0</v>
      </c>
      <c r="H1656">
        <v>2721546</v>
      </c>
    </row>
    <row r="1657" spans="1:8" x14ac:dyDescent="0.25">
      <c r="A1657" t="str">
        <f>COUNTIF($E$2:E1657,E1657)&amp;E1657</f>
        <v xml:space="preserve">18Strateji Geliştirme Daire Başkanlığı </v>
      </c>
      <c r="B1657" t="s">
        <v>2110</v>
      </c>
      <c r="C1657" t="s">
        <v>1798</v>
      </c>
      <c r="D1657" t="s">
        <v>1992</v>
      </c>
      <c r="E1657" t="s">
        <v>47</v>
      </c>
      <c r="F1657">
        <v>0</v>
      </c>
      <c r="G1657">
        <v>0</v>
      </c>
      <c r="H1657">
        <v>2721561</v>
      </c>
    </row>
    <row r="1658" spans="1:8" x14ac:dyDescent="0.25">
      <c r="A1658" t="str">
        <f>COUNTIF($E$2:E1658,E1658)&amp;E1658</f>
        <v>71Mimarlık Fakültesi</v>
      </c>
      <c r="B1658" t="s">
        <v>2573</v>
      </c>
      <c r="C1658" t="s">
        <v>1799</v>
      </c>
      <c r="D1658" t="s">
        <v>1991</v>
      </c>
      <c r="E1658" t="s">
        <v>39</v>
      </c>
      <c r="F1658">
        <v>0</v>
      </c>
      <c r="G1658">
        <v>0</v>
      </c>
      <c r="H1658">
        <v>2721603</v>
      </c>
    </row>
    <row r="1659" spans="1:8" x14ac:dyDescent="0.25">
      <c r="A1659" t="str">
        <f>COUNTIF($E$2:E1659,E1659)&amp;E1659</f>
        <v>114Mühendislik Fakültesi</v>
      </c>
      <c r="B1659" t="s">
        <v>2987</v>
      </c>
      <c r="C1659" t="s">
        <v>1800</v>
      </c>
      <c r="D1659" t="s">
        <v>1991</v>
      </c>
      <c r="E1659" t="s">
        <v>40</v>
      </c>
      <c r="F1659">
        <v>0</v>
      </c>
      <c r="G1659">
        <v>0</v>
      </c>
      <c r="H1659">
        <v>2721900</v>
      </c>
    </row>
    <row r="1660" spans="1:8" x14ac:dyDescent="0.25">
      <c r="A1660" t="str">
        <f>COUNTIF($E$2:E1660,E1660)&amp;E1660</f>
        <v>141Sağlık Kültür ve Spor Daire Başkanlığı</v>
      </c>
      <c r="B1660" t="s">
        <v>2464</v>
      </c>
      <c r="C1660" t="s">
        <v>1801</v>
      </c>
      <c r="D1660" t="s">
        <v>1992</v>
      </c>
      <c r="E1660" t="s">
        <v>45</v>
      </c>
      <c r="F1660">
        <v>0</v>
      </c>
      <c r="G1660">
        <v>0</v>
      </c>
      <c r="H1660">
        <v>2721959</v>
      </c>
    </row>
    <row r="1661" spans="1:8" x14ac:dyDescent="0.25">
      <c r="A1661" t="str">
        <f>COUNTIF($E$2:E1661,E1661)&amp;E1661</f>
        <v>142Sağlık Kültür ve Spor Daire Başkanlığı</v>
      </c>
      <c r="B1661" t="s">
        <v>2929</v>
      </c>
      <c r="C1661" t="s">
        <v>1802</v>
      </c>
      <c r="D1661" t="s">
        <v>1992</v>
      </c>
      <c r="E1661" t="s">
        <v>45</v>
      </c>
      <c r="F1661">
        <v>0</v>
      </c>
      <c r="G1661">
        <v>0</v>
      </c>
      <c r="H1661">
        <v>2722395</v>
      </c>
    </row>
    <row r="1662" spans="1:8" x14ac:dyDescent="0.25">
      <c r="A1662" t="str">
        <f>COUNTIF($E$2:E1662,E1662)&amp;E1662</f>
        <v>10Dişli, Güç Aktarma Sistemleri ve Titreşim Uygulama ve Araştırma Merkezi (DİMER)</v>
      </c>
      <c r="B1662" t="s">
        <v>2799</v>
      </c>
      <c r="C1662" t="s">
        <v>1803</v>
      </c>
      <c r="D1662" t="s">
        <v>1991</v>
      </c>
      <c r="E1662" t="s">
        <v>25</v>
      </c>
      <c r="F1662">
        <v>0</v>
      </c>
      <c r="G1662">
        <v>0</v>
      </c>
      <c r="H1662">
        <v>2722437</v>
      </c>
    </row>
    <row r="1663" spans="1:8" x14ac:dyDescent="0.25">
      <c r="A1663" t="str">
        <f>COUNTIF($E$2:E1663,E1663)&amp;E1663</f>
        <v>13Uzaktan Eğitim Uygulmama ve Araştırma Merkezi</v>
      </c>
      <c r="B1663" t="s">
        <v>2060</v>
      </c>
      <c r="C1663" t="s">
        <v>1804</v>
      </c>
      <c r="D1663" t="s">
        <v>1991</v>
      </c>
      <c r="E1663" t="s">
        <v>127</v>
      </c>
      <c r="F1663">
        <v>0</v>
      </c>
      <c r="G1663">
        <v>0</v>
      </c>
      <c r="H1663">
        <v>2722445</v>
      </c>
    </row>
    <row r="1664" spans="1:8" x14ac:dyDescent="0.25">
      <c r="A1664" t="str">
        <f>COUNTIF($E$2:E1664,E1664)&amp;E1664</f>
        <v>31Teknokent Proje Yönetim ve Danışmanlık Ofisi / TEKNOKENT Teknoloji Transfer Ofisi</v>
      </c>
      <c r="B1664" t="s">
        <v>2887</v>
      </c>
      <c r="C1664" t="s">
        <v>1805</v>
      </c>
      <c r="D1664" t="s">
        <v>1991</v>
      </c>
      <c r="E1664" t="s">
        <v>51</v>
      </c>
      <c r="F1664">
        <v>0</v>
      </c>
      <c r="G1664">
        <v>0</v>
      </c>
      <c r="H1664">
        <v>2722635</v>
      </c>
    </row>
    <row r="1665" spans="1:8" x14ac:dyDescent="0.25">
      <c r="A1665" t="str">
        <f>COUNTIF($E$2:E1665,E1665)&amp;E1665</f>
        <v xml:space="preserve">55Bilgi İşlem Daire Başkanlığı </v>
      </c>
      <c r="B1665" t="s">
        <v>2383</v>
      </c>
      <c r="C1665" t="s">
        <v>1806</v>
      </c>
      <c r="D1665" t="s">
        <v>1992</v>
      </c>
      <c r="E1665" t="s">
        <v>22</v>
      </c>
      <c r="F1665">
        <v>0</v>
      </c>
      <c r="G1665">
        <v>0</v>
      </c>
      <c r="H1665">
        <v>2722726</v>
      </c>
    </row>
    <row r="1666" spans="1:8" x14ac:dyDescent="0.25">
      <c r="A1666" t="str">
        <f>COUNTIF($E$2:E1666,E1666)&amp;E1666</f>
        <v>32Teknokent Proje Yönetim ve Danışmanlık Ofisi / TEKNOKENT Teknoloji Transfer Ofisi</v>
      </c>
      <c r="B1666" t="s">
        <v>2835</v>
      </c>
      <c r="C1666" t="s">
        <v>1807</v>
      </c>
      <c r="D1666" t="s">
        <v>1991</v>
      </c>
      <c r="E1666" t="s">
        <v>51</v>
      </c>
      <c r="F1666">
        <v>0</v>
      </c>
      <c r="G1666">
        <v>0</v>
      </c>
      <c r="H1666">
        <v>2722775</v>
      </c>
    </row>
    <row r="1667" spans="1:8" x14ac:dyDescent="0.25">
      <c r="A1667" t="str">
        <f>COUNTIF($E$2:E1667,E1667)&amp;E1667</f>
        <v xml:space="preserve">56Bilgi İşlem Daire Başkanlığı </v>
      </c>
      <c r="B1667" t="s">
        <v>2777</v>
      </c>
      <c r="C1667" t="s">
        <v>1808</v>
      </c>
      <c r="D1667" t="s">
        <v>1992</v>
      </c>
      <c r="E1667" t="s">
        <v>22</v>
      </c>
      <c r="F1667">
        <v>0</v>
      </c>
      <c r="G1667">
        <v>0</v>
      </c>
      <c r="H1667">
        <v>2722825</v>
      </c>
    </row>
    <row r="1668" spans="1:8" x14ac:dyDescent="0.25">
      <c r="A1668" t="str">
        <f>COUNTIF($E$2:E1668,E1668)&amp;E1668</f>
        <v xml:space="preserve">57Bilgi İşlem Daire Başkanlığı </v>
      </c>
      <c r="B1668" t="s">
        <v>2082</v>
      </c>
      <c r="C1668" t="s">
        <v>1809</v>
      </c>
      <c r="D1668" t="s">
        <v>1992</v>
      </c>
      <c r="E1668" t="s">
        <v>22</v>
      </c>
      <c r="F1668">
        <v>0</v>
      </c>
      <c r="G1668">
        <v>0</v>
      </c>
      <c r="H1668">
        <v>2722866</v>
      </c>
    </row>
    <row r="1669" spans="1:8" x14ac:dyDescent="0.25">
      <c r="A1669" t="str">
        <f>COUNTIF($E$2:E1669,E1669)&amp;E1669</f>
        <v>34Tanıtım Ofisi (Rektörlüğe Bağlı Birim)</v>
      </c>
      <c r="B1669" t="s">
        <v>2727</v>
      </c>
      <c r="C1669" t="s">
        <v>1810</v>
      </c>
      <c r="D1669" t="s">
        <v>1992</v>
      </c>
      <c r="E1669" t="s">
        <v>122</v>
      </c>
      <c r="F1669">
        <v>0</v>
      </c>
      <c r="G1669">
        <v>0</v>
      </c>
      <c r="H1669">
        <v>2722965</v>
      </c>
    </row>
    <row r="1670" spans="1:8" x14ac:dyDescent="0.25">
      <c r="A1670" t="str">
        <f>COUNTIF($E$2:E1670,E1670)&amp;E1670</f>
        <v>9Biyomalzeme ve Doku Mühendisliği Uygulama ve Araştırma Mrk.(Biyomaten)</v>
      </c>
      <c r="B1670" t="s">
        <v>2405</v>
      </c>
      <c r="C1670" t="s">
        <v>1811</v>
      </c>
      <c r="D1670" t="s">
        <v>1991</v>
      </c>
      <c r="E1670" t="s">
        <v>121</v>
      </c>
      <c r="F1670">
        <v>0</v>
      </c>
      <c r="G1670">
        <v>0</v>
      </c>
      <c r="H1670">
        <v>2723005</v>
      </c>
    </row>
    <row r="1671" spans="1:8" x14ac:dyDescent="0.25">
      <c r="A1671" t="str">
        <f>COUNTIF($E$2:E1671,E1671)&amp;E1671</f>
        <v>16ÖGEM-Öğrenme ve Öğretmeyi Geliştime Uygulama ve Araştırma Merkezi</v>
      </c>
      <c r="B1671" t="s">
        <v>2103</v>
      </c>
      <c r="C1671" t="s">
        <v>1812</v>
      </c>
      <c r="D1671" t="s">
        <v>1991</v>
      </c>
      <c r="E1671" t="s">
        <v>111</v>
      </c>
      <c r="F1671">
        <v>0</v>
      </c>
      <c r="G1671">
        <v>0</v>
      </c>
      <c r="H1671">
        <v>2723096</v>
      </c>
    </row>
    <row r="1672" spans="1:8" x14ac:dyDescent="0.25">
      <c r="A1672" t="str">
        <f>COUNTIF($E$2:E1672,E1672)&amp;E1672</f>
        <v>14BİLTİR Merkezi (Bilgis. Dest. Tas. İmalat ve Rob. Araş.ve Uyg. Mrk.)</v>
      </c>
      <c r="B1672" t="s">
        <v>2630</v>
      </c>
      <c r="C1672" t="s">
        <v>1813</v>
      </c>
      <c r="D1672" t="s">
        <v>1991</v>
      </c>
      <c r="E1672" t="s">
        <v>119</v>
      </c>
      <c r="F1672">
        <v>0</v>
      </c>
      <c r="G1672">
        <v>0</v>
      </c>
      <c r="H1672">
        <v>2723112</v>
      </c>
    </row>
    <row r="1673" spans="1:8" x14ac:dyDescent="0.25">
      <c r="A1673" t="str">
        <f>COUNTIF($E$2:E1673,E1673)&amp;E1673</f>
        <v>143Sağlık Kültür ve Spor Daire Başkanlığı</v>
      </c>
      <c r="B1673" t="s">
        <v>2201</v>
      </c>
      <c r="C1673" t="s">
        <v>1814</v>
      </c>
      <c r="D1673" t="s">
        <v>1992</v>
      </c>
      <c r="E1673" t="s">
        <v>45</v>
      </c>
      <c r="F1673">
        <v>0</v>
      </c>
      <c r="G1673">
        <v>0</v>
      </c>
      <c r="H1673">
        <v>2723328</v>
      </c>
    </row>
    <row r="1674" spans="1:8" x14ac:dyDescent="0.25">
      <c r="A1674" t="str">
        <f>COUNTIF($E$2:E1674,E1674)&amp;E1674</f>
        <v>72Mimarlık Fakültesi</v>
      </c>
      <c r="B1674" t="s">
        <v>2447</v>
      </c>
      <c r="C1674" t="s">
        <v>1815</v>
      </c>
      <c r="D1674" t="s">
        <v>1991</v>
      </c>
      <c r="E1674" t="s">
        <v>39</v>
      </c>
      <c r="F1674">
        <v>0</v>
      </c>
      <c r="G1674">
        <v>0</v>
      </c>
      <c r="H1674">
        <v>2723419</v>
      </c>
    </row>
    <row r="1675" spans="1:8" x14ac:dyDescent="0.25">
      <c r="A1675" t="str">
        <f>COUNTIF($E$2:E1675,E1675)&amp;E1675</f>
        <v>144Sağlık Kültür ve Spor Daire Başkanlığı</v>
      </c>
      <c r="B1675" t="s">
        <v>2026</v>
      </c>
      <c r="C1675" t="s">
        <v>1816</v>
      </c>
      <c r="D1675" t="s">
        <v>1992</v>
      </c>
      <c r="E1675" t="s">
        <v>45</v>
      </c>
      <c r="F1675">
        <v>0</v>
      </c>
      <c r="G1675">
        <v>0</v>
      </c>
      <c r="H1675">
        <v>2723450</v>
      </c>
    </row>
    <row r="1676" spans="1:8" x14ac:dyDescent="0.25">
      <c r="A1676" t="str">
        <f>COUNTIF($E$2:E1676,E1676)&amp;E1676</f>
        <v>145Sağlık Kültür ve Spor Daire Başkanlığı</v>
      </c>
      <c r="B1676" t="s">
        <v>2404</v>
      </c>
      <c r="C1676" t="s">
        <v>1817</v>
      </c>
      <c r="D1676" t="s">
        <v>1992</v>
      </c>
      <c r="E1676" t="s">
        <v>45</v>
      </c>
      <c r="F1676">
        <v>0</v>
      </c>
      <c r="G1676">
        <v>0</v>
      </c>
      <c r="H1676">
        <v>2723534</v>
      </c>
    </row>
    <row r="1677" spans="1:8" x14ac:dyDescent="0.25">
      <c r="A1677" t="str">
        <f>COUNTIF($E$2:E1677,E1677)&amp;E1677</f>
        <v>146Sağlık Kültür ve Spor Daire Başkanlığı</v>
      </c>
      <c r="B1677" t="s">
        <v>2917</v>
      </c>
      <c r="C1677" t="s">
        <v>1818</v>
      </c>
      <c r="D1677" t="s">
        <v>1992</v>
      </c>
      <c r="E1677" t="s">
        <v>45</v>
      </c>
      <c r="F1677">
        <v>0</v>
      </c>
      <c r="G1677">
        <v>0</v>
      </c>
      <c r="H1677">
        <v>2723575</v>
      </c>
    </row>
    <row r="1678" spans="1:8" x14ac:dyDescent="0.25">
      <c r="A1678" t="str">
        <f>COUNTIF($E$2:E1678,E1678)&amp;E1678</f>
        <v>73Mimarlık Fakültesi</v>
      </c>
      <c r="B1678" t="s">
        <v>2653</v>
      </c>
      <c r="C1678" t="s">
        <v>1819</v>
      </c>
      <c r="D1678" t="s">
        <v>1991</v>
      </c>
      <c r="E1678" t="s">
        <v>39</v>
      </c>
      <c r="F1678">
        <v>0</v>
      </c>
      <c r="G1678">
        <v>0</v>
      </c>
      <c r="H1678">
        <v>2723583</v>
      </c>
    </row>
    <row r="1679" spans="1:8" x14ac:dyDescent="0.25">
      <c r="A1679" t="str">
        <f>COUNTIF($E$2:E1679,E1679)&amp;E1679</f>
        <v>147Sağlık Kültür ve Spor Daire Başkanlığı</v>
      </c>
      <c r="B1679" t="s">
        <v>2038</v>
      </c>
      <c r="C1679" t="s">
        <v>1820</v>
      </c>
      <c r="D1679" t="s">
        <v>1992</v>
      </c>
      <c r="E1679" t="s">
        <v>45</v>
      </c>
      <c r="F1679">
        <v>0</v>
      </c>
      <c r="G1679">
        <v>0</v>
      </c>
      <c r="H1679">
        <v>2723997</v>
      </c>
    </row>
    <row r="1680" spans="1:8" x14ac:dyDescent="0.25">
      <c r="A1680" t="str">
        <f>COUNTIF($E$2:E1680,E1680)&amp;E1680</f>
        <v>15TAÇDAM - Tarihsel Çevre Değerlerini Araş. ve Uyg. Mrk.</v>
      </c>
      <c r="B1680" t="s">
        <v>2988</v>
      </c>
      <c r="C1680" t="s">
        <v>1821</v>
      </c>
      <c r="D1680" t="s">
        <v>1991</v>
      </c>
      <c r="E1680" t="s">
        <v>49</v>
      </c>
      <c r="F1680">
        <v>0</v>
      </c>
      <c r="G1680">
        <v>0</v>
      </c>
      <c r="H1680">
        <v>2724003</v>
      </c>
    </row>
    <row r="1681" spans="1:8" x14ac:dyDescent="0.25">
      <c r="A1681" t="str">
        <f>COUNTIF($E$2:E1681,E1681)&amp;E1681</f>
        <v xml:space="preserve">58Bilgi İşlem Daire Başkanlığı </v>
      </c>
      <c r="B1681" t="s">
        <v>2479</v>
      </c>
      <c r="C1681" t="s">
        <v>1822</v>
      </c>
      <c r="D1681" t="s">
        <v>1992</v>
      </c>
      <c r="E1681" t="s">
        <v>22</v>
      </c>
      <c r="F1681">
        <v>0</v>
      </c>
      <c r="G1681">
        <v>0</v>
      </c>
      <c r="H1681">
        <v>2724128</v>
      </c>
    </row>
    <row r="1682" spans="1:8" x14ac:dyDescent="0.25">
      <c r="A1682" t="str">
        <f>COUNTIF($E$2:E1682,E1682)&amp;E1682</f>
        <v>148Sağlık Kültür ve Spor Daire Başkanlığı</v>
      </c>
      <c r="B1682" t="s">
        <v>2936</v>
      </c>
      <c r="C1682" t="s">
        <v>1823</v>
      </c>
      <c r="D1682" t="s">
        <v>1992</v>
      </c>
      <c r="E1682" t="s">
        <v>45</v>
      </c>
      <c r="F1682">
        <v>0</v>
      </c>
      <c r="G1682">
        <v>0</v>
      </c>
      <c r="H1682">
        <v>2724177</v>
      </c>
    </row>
    <row r="1683" spans="1:8" x14ac:dyDescent="0.25">
      <c r="A1683" t="str">
        <f>COUNTIF($E$2:E1683,E1683)&amp;E1683</f>
        <v>16TAÇDAM - Tarihsel Çevre Değerlerini Araş. ve Uyg. Mrk.</v>
      </c>
      <c r="B1683" t="s">
        <v>2148</v>
      </c>
      <c r="C1683" t="s">
        <v>1824</v>
      </c>
      <c r="D1683" t="s">
        <v>1991</v>
      </c>
      <c r="E1683" t="s">
        <v>49</v>
      </c>
      <c r="F1683">
        <v>0</v>
      </c>
      <c r="G1683">
        <v>0</v>
      </c>
      <c r="H1683">
        <v>2724185</v>
      </c>
    </row>
    <row r="1684" spans="1:8" x14ac:dyDescent="0.25">
      <c r="A1684" t="str">
        <f>COUNTIF($E$2:E1684,E1684)&amp;E1684</f>
        <v xml:space="preserve">59Bilgi İşlem Daire Başkanlığı </v>
      </c>
      <c r="B1684" t="s">
        <v>2655</v>
      </c>
      <c r="C1684" t="s">
        <v>1825</v>
      </c>
      <c r="D1684" t="s">
        <v>1992</v>
      </c>
      <c r="E1684" t="s">
        <v>22</v>
      </c>
      <c r="F1684">
        <v>0</v>
      </c>
      <c r="G1684">
        <v>0</v>
      </c>
      <c r="H1684">
        <v>2724318</v>
      </c>
    </row>
    <row r="1685" spans="1:8" x14ac:dyDescent="0.25">
      <c r="A1685" t="str">
        <f>COUNTIF($E$2:E1685,E1685)&amp;E1685</f>
        <v>74Mimarlık Fakültesi</v>
      </c>
      <c r="B1685" t="s">
        <v>2110</v>
      </c>
      <c r="C1685" t="s">
        <v>1826</v>
      </c>
      <c r="D1685" t="s">
        <v>1991</v>
      </c>
      <c r="E1685" t="s">
        <v>39</v>
      </c>
      <c r="F1685">
        <v>0</v>
      </c>
      <c r="G1685">
        <v>0</v>
      </c>
      <c r="H1685">
        <v>2724334</v>
      </c>
    </row>
    <row r="1686" spans="1:8" x14ac:dyDescent="0.25">
      <c r="A1686" t="str">
        <f>COUNTIF($E$2:E1686,E1686)&amp;E1686</f>
        <v>9Uluslararası İş Birliği Ofisi (UİO)</v>
      </c>
      <c r="B1686" t="s">
        <v>2887</v>
      </c>
      <c r="C1686" t="s">
        <v>1827</v>
      </c>
      <c r="D1686" t="s">
        <v>1991</v>
      </c>
      <c r="E1686" t="s">
        <v>129</v>
      </c>
      <c r="F1686">
        <v>0</v>
      </c>
      <c r="G1686">
        <v>0</v>
      </c>
      <c r="H1686">
        <v>2724565</v>
      </c>
    </row>
    <row r="1687" spans="1:8" x14ac:dyDescent="0.25">
      <c r="A1687" t="str">
        <f>COUNTIF($E$2:E1687,E1687)&amp;E1687</f>
        <v>75Mimarlık Fakültesi</v>
      </c>
      <c r="B1687" t="s">
        <v>2935</v>
      </c>
      <c r="C1687" t="s">
        <v>1828</v>
      </c>
      <c r="D1687" t="s">
        <v>1991</v>
      </c>
      <c r="E1687" t="s">
        <v>39</v>
      </c>
      <c r="F1687">
        <v>0</v>
      </c>
      <c r="G1687">
        <v>0</v>
      </c>
      <c r="H1687">
        <v>2724581</v>
      </c>
    </row>
    <row r="1688" spans="1:8" x14ac:dyDescent="0.25">
      <c r="A1688" t="str">
        <f>COUNTIF($E$2:E1688,E1688)&amp;E1688</f>
        <v>14Uzaktan Eğitim Uygulmama ve Araştırma Merkezi</v>
      </c>
      <c r="B1688" t="s">
        <v>2835</v>
      </c>
      <c r="C1688" t="s">
        <v>1829</v>
      </c>
      <c r="D1688" t="s">
        <v>1991</v>
      </c>
      <c r="E1688" t="s">
        <v>127</v>
      </c>
      <c r="F1688">
        <v>0</v>
      </c>
      <c r="G1688">
        <v>0</v>
      </c>
      <c r="H1688">
        <v>2724649</v>
      </c>
    </row>
    <row r="1689" spans="1:8" x14ac:dyDescent="0.25">
      <c r="A1689" t="str">
        <f>COUNTIF($E$2:E1689,E1689)&amp;E1689</f>
        <v>35Tanıtım Ofisi (Rektörlüğe Bağlı Birim)</v>
      </c>
      <c r="B1689" t="s">
        <v>2718</v>
      </c>
      <c r="C1689" t="s">
        <v>1830</v>
      </c>
      <c r="D1689" t="s">
        <v>1992</v>
      </c>
      <c r="E1689" t="s">
        <v>122</v>
      </c>
      <c r="F1689">
        <v>0</v>
      </c>
      <c r="G1689">
        <v>0</v>
      </c>
      <c r="H1689">
        <v>2724680</v>
      </c>
    </row>
    <row r="1690" spans="1:8" x14ac:dyDescent="0.25">
      <c r="A1690" t="str">
        <f>COUNTIF($E$2:E1690,E1690)&amp;E1690</f>
        <v>84İktisadi ve İdari Bilimler Fakültesi</v>
      </c>
      <c r="B1690" t="s">
        <v>2091</v>
      </c>
      <c r="C1690" t="s">
        <v>1831</v>
      </c>
      <c r="D1690" t="s">
        <v>1991</v>
      </c>
      <c r="E1690" t="s">
        <v>35</v>
      </c>
      <c r="F1690">
        <v>0</v>
      </c>
      <c r="G1690">
        <v>0</v>
      </c>
      <c r="H1690">
        <v>2724722</v>
      </c>
    </row>
    <row r="1691" spans="1:8" x14ac:dyDescent="0.25">
      <c r="A1691" t="str">
        <f>COUNTIF($E$2:E1691,E1691)&amp;E1691</f>
        <v>149Sağlık Kültür ve Spor Daire Başkanlığı</v>
      </c>
      <c r="B1691" t="s">
        <v>2447</v>
      </c>
      <c r="C1691" t="s">
        <v>1832</v>
      </c>
      <c r="D1691" t="s">
        <v>1992</v>
      </c>
      <c r="E1691" t="s">
        <v>45</v>
      </c>
      <c r="F1691">
        <v>0</v>
      </c>
      <c r="G1691">
        <v>0</v>
      </c>
      <c r="H1691">
        <v>2724771</v>
      </c>
    </row>
    <row r="1692" spans="1:8" x14ac:dyDescent="0.25">
      <c r="A1692" t="str">
        <f>COUNTIF($E$2:E1692,E1692)&amp;E1692</f>
        <v>150Sağlık Kültür ve Spor Daire Başkanlığı</v>
      </c>
      <c r="B1692" t="s">
        <v>2848</v>
      </c>
      <c r="C1692" t="s">
        <v>1833</v>
      </c>
      <c r="D1692" t="s">
        <v>1992</v>
      </c>
      <c r="E1692" t="s">
        <v>45</v>
      </c>
      <c r="F1692">
        <v>0</v>
      </c>
      <c r="G1692">
        <v>0</v>
      </c>
      <c r="H1692">
        <v>2724805</v>
      </c>
    </row>
    <row r="1693" spans="1:8" x14ac:dyDescent="0.25">
      <c r="A1693" t="str">
        <f>COUNTIF($E$2:E1693,E1693)&amp;E1693</f>
        <v>76Mimarlık Fakültesi</v>
      </c>
      <c r="B1693" t="s">
        <v>2868</v>
      </c>
      <c r="C1693" t="s">
        <v>1834</v>
      </c>
      <c r="D1693" t="s">
        <v>1991</v>
      </c>
      <c r="E1693" t="s">
        <v>39</v>
      </c>
      <c r="F1693">
        <v>0</v>
      </c>
      <c r="G1693">
        <v>0</v>
      </c>
      <c r="H1693">
        <v>2724813</v>
      </c>
    </row>
    <row r="1694" spans="1:8" x14ac:dyDescent="0.25">
      <c r="A1694" t="str">
        <f>COUNTIF($E$2:E1694,E1694)&amp;E1694</f>
        <v>33Teknokent Proje Yönetim ve Danışmanlık Ofisi / TEKNOKENT Teknoloji Transfer Ofisi</v>
      </c>
      <c r="B1694" t="s">
        <v>2046</v>
      </c>
      <c r="C1694" t="s">
        <v>1835</v>
      </c>
      <c r="D1694" t="s">
        <v>1991</v>
      </c>
      <c r="E1694" t="s">
        <v>51</v>
      </c>
      <c r="F1694">
        <v>0</v>
      </c>
      <c r="G1694">
        <v>0</v>
      </c>
      <c r="H1694">
        <v>2724862</v>
      </c>
    </row>
    <row r="1695" spans="1:8" x14ac:dyDescent="0.25">
      <c r="A1695" t="str">
        <f>COUNTIF($E$2:E1695,E1695)&amp;E1695</f>
        <v>151Sağlık Kültür ve Spor Daire Başkanlığı</v>
      </c>
      <c r="B1695" t="s">
        <v>2741</v>
      </c>
      <c r="C1695" t="s">
        <v>1836</v>
      </c>
      <c r="D1695" t="s">
        <v>1992</v>
      </c>
      <c r="E1695" t="s">
        <v>45</v>
      </c>
      <c r="F1695">
        <v>0</v>
      </c>
      <c r="G1695">
        <v>0</v>
      </c>
      <c r="H1695">
        <v>2725034</v>
      </c>
    </row>
    <row r="1696" spans="1:8" x14ac:dyDescent="0.25">
      <c r="A1696" t="str">
        <f>COUNTIF($E$2:E1696,E1696)&amp;E1696</f>
        <v>152Sağlık Kültür ve Spor Daire Başkanlığı</v>
      </c>
      <c r="B1696" t="s">
        <v>2655</v>
      </c>
      <c r="C1696" t="s">
        <v>1837</v>
      </c>
      <c r="D1696" t="s">
        <v>1992</v>
      </c>
      <c r="E1696" t="s">
        <v>45</v>
      </c>
      <c r="F1696">
        <v>0</v>
      </c>
      <c r="G1696">
        <v>0</v>
      </c>
      <c r="H1696">
        <v>2725133</v>
      </c>
    </row>
    <row r="1697" spans="1:8" x14ac:dyDescent="0.25">
      <c r="A1697" t="str">
        <f>COUNTIF($E$2:E1697,E1697)&amp;E1697</f>
        <v xml:space="preserve">60Bilgi İşlem Daire Başkanlığı </v>
      </c>
      <c r="B1697" t="s">
        <v>2617</v>
      </c>
      <c r="C1697" t="s">
        <v>1838</v>
      </c>
      <c r="D1697" t="s">
        <v>1992</v>
      </c>
      <c r="E1697" t="s">
        <v>22</v>
      </c>
      <c r="F1697">
        <v>0</v>
      </c>
      <c r="G1697">
        <v>0</v>
      </c>
      <c r="H1697">
        <v>2725430</v>
      </c>
    </row>
    <row r="1698" spans="1:8" x14ac:dyDescent="0.25">
      <c r="A1698" t="str">
        <f>COUNTIF($E$2:E1698,E1698)&amp;E1698</f>
        <v>153Sağlık Kültür ve Spor Daire Başkanlığı</v>
      </c>
      <c r="B1698" t="s">
        <v>2302</v>
      </c>
      <c r="C1698" t="s">
        <v>1839</v>
      </c>
      <c r="D1698" t="s">
        <v>1992</v>
      </c>
      <c r="E1698" t="s">
        <v>45</v>
      </c>
      <c r="F1698">
        <v>0</v>
      </c>
      <c r="G1698">
        <v>0</v>
      </c>
      <c r="H1698">
        <v>2725455</v>
      </c>
    </row>
    <row r="1699" spans="1:8" x14ac:dyDescent="0.25">
      <c r="A1699" t="str">
        <f>COUNTIF($E$2:E1699,E1699)&amp;E1699</f>
        <v xml:space="preserve">61Bilgi İşlem Daire Başkanlığı </v>
      </c>
      <c r="B1699" t="s">
        <v>2103</v>
      </c>
      <c r="C1699" t="s">
        <v>1840</v>
      </c>
      <c r="D1699" t="s">
        <v>1992</v>
      </c>
      <c r="E1699" t="s">
        <v>22</v>
      </c>
      <c r="F1699">
        <v>0</v>
      </c>
      <c r="G1699">
        <v>0</v>
      </c>
      <c r="H1699">
        <v>2725489</v>
      </c>
    </row>
    <row r="1700" spans="1:8" x14ac:dyDescent="0.25">
      <c r="A1700" t="str">
        <f>COUNTIF($E$2:E1700,E1700)&amp;E1700</f>
        <v>34Teknokent Proje Yönetim ve Danışmanlık Ofisi / TEKNOKENT Teknoloji Transfer Ofisi</v>
      </c>
      <c r="B1700" t="s">
        <v>2961</v>
      </c>
      <c r="C1700" t="s">
        <v>1841</v>
      </c>
      <c r="D1700" t="s">
        <v>1991</v>
      </c>
      <c r="E1700" t="s">
        <v>51</v>
      </c>
      <c r="F1700">
        <v>0</v>
      </c>
      <c r="G1700">
        <v>0</v>
      </c>
      <c r="H1700">
        <v>2725596</v>
      </c>
    </row>
    <row r="1701" spans="1:8" x14ac:dyDescent="0.25">
      <c r="A1701" t="str">
        <f>COUNTIF($E$2:E1701,E1701)&amp;E1701</f>
        <v>154Sağlık Kültür ve Spor Daire Başkanlığı</v>
      </c>
      <c r="B1701" t="s">
        <v>2966</v>
      </c>
      <c r="C1701" t="s">
        <v>1842</v>
      </c>
      <c r="D1701" t="s">
        <v>1992</v>
      </c>
      <c r="E1701" t="s">
        <v>45</v>
      </c>
      <c r="F1701">
        <v>0</v>
      </c>
      <c r="G1701">
        <v>0</v>
      </c>
      <c r="H1701">
        <v>2725695</v>
      </c>
    </row>
    <row r="1702" spans="1:8" x14ac:dyDescent="0.25">
      <c r="A1702" t="str">
        <f>COUNTIF($E$2:E1702,E1702)&amp;E1702</f>
        <v>11Halkla İlişkiler Müdürlüğü (Rektörlüğe Bağlı Birim)</v>
      </c>
      <c r="B1702" t="s">
        <v>2464</v>
      </c>
      <c r="C1702" t="s">
        <v>1843</v>
      </c>
      <c r="D1702" t="s">
        <v>1992</v>
      </c>
      <c r="E1702" t="s">
        <v>137</v>
      </c>
      <c r="F1702">
        <v>0</v>
      </c>
      <c r="G1702">
        <v>0</v>
      </c>
      <c r="H1702">
        <v>2725752</v>
      </c>
    </row>
    <row r="1703" spans="1:8" x14ac:dyDescent="0.25">
      <c r="A1703" t="str">
        <f>COUNTIF($E$2:E1703,E1703)&amp;E1703</f>
        <v>17TAÇDAM - Tarihsel Çevre Değerlerini Araş. ve Uyg. Mrk.</v>
      </c>
      <c r="B1703" t="s">
        <v>2068</v>
      </c>
      <c r="C1703" t="s">
        <v>1844</v>
      </c>
      <c r="D1703" t="s">
        <v>1991</v>
      </c>
      <c r="E1703" t="s">
        <v>49</v>
      </c>
      <c r="F1703">
        <v>0</v>
      </c>
      <c r="G1703">
        <v>0</v>
      </c>
      <c r="H1703">
        <v>2726370</v>
      </c>
    </row>
    <row r="1704" spans="1:8" x14ac:dyDescent="0.25">
      <c r="A1704" t="str">
        <f>COUNTIF($E$2:E1704,E1704)&amp;E1704</f>
        <v>155Sağlık Kültür ve Spor Daire Başkanlığı</v>
      </c>
      <c r="B1704" t="s">
        <v>2989</v>
      </c>
      <c r="C1704" t="s">
        <v>1845</v>
      </c>
      <c r="D1704" t="s">
        <v>1992</v>
      </c>
      <c r="E1704" t="s">
        <v>45</v>
      </c>
      <c r="F1704">
        <v>0</v>
      </c>
      <c r="G1704">
        <v>0</v>
      </c>
      <c r="H1704">
        <v>2726537</v>
      </c>
    </row>
    <row r="1705" spans="1:8" x14ac:dyDescent="0.25">
      <c r="A1705" t="str">
        <f>COUNTIF($E$2:E1705,E1705)&amp;E1705</f>
        <v>127Fen-Edebiyat Fakültesi</v>
      </c>
      <c r="B1705" t="s">
        <v>2959</v>
      </c>
      <c r="C1705" t="s">
        <v>1846</v>
      </c>
      <c r="D1705" t="s">
        <v>1991</v>
      </c>
      <c r="E1705" t="s">
        <v>31</v>
      </c>
      <c r="F1705">
        <v>0</v>
      </c>
      <c r="G1705">
        <v>0</v>
      </c>
      <c r="H1705">
        <v>2726552</v>
      </c>
    </row>
    <row r="1706" spans="1:8" x14ac:dyDescent="0.25">
      <c r="A1706" t="str">
        <f>COUNTIF($E$2:E1706,E1706)&amp;E1706</f>
        <v>27Global Etkileşim ve Basın Ofisi (eski ismi Basın Bürosu (Rektörlüğe Bağlı Birim))</v>
      </c>
      <c r="B1706" t="s">
        <v>2479</v>
      </c>
      <c r="C1706" t="s">
        <v>1847</v>
      </c>
      <c r="D1706" t="s">
        <v>1991</v>
      </c>
      <c r="E1706" t="s">
        <v>138</v>
      </c>
      <c r="F1706">
        <v>0</v>
      </c>
      <c r="G1706">
        <v>0</v>
      </c>
      <c r="H1706">
        <v>2726925</v>
      </c>
    </row>
    <row r="1707" spans="1:8" x14ac:dyDescent="0.25">
      <c r="A1707" t="str">
        <f>COUNTIF($E$2:E1707,E1707)&amp;E1707</f>
        <v>77Mimarlık Fakültesi</v>
      </c>
      <c r="B1707" t="s">
        <v>2118</v>
      </c>
      <c r="C1707" t="s">
        <v>1848</v>
      </c>
      <c r="D1707" t="s">
        <v>1991</v>
      </c>
      <c r="E1707" t="s">
        <v>39</v>
      </c>
      <c r="F1707">
        <v>0</v>
      </c>
      <c r="G1707">
        <v>0</v>
      </c>
      <c r="H1707">
        <v>2726958</v>
      </c>
    </row>
    <row r="1708" spans="1:8" x14ac:dyDescent="0.25">
      <c r="A1708" t="str">
        <f>COUNTIF($E$2:E1708,E1708)&amp;E1708</f>
        <v>156Sağlık Kültür ve Spor Daire Başkanlığı</v>
      </c>
      <c r="B1708" t="s">
        <v>2365</v>
      </c>
      <c r="C1708" t="s">
        <v>1849</v>
      </c>
      <c r="D1708" t="s">
        <v>1992</v>
      </c>
      <c r="E1708" t="s">
        <v>45</v>
      </c>
      <c r="F1708">
        <v>0</v>
      </c>
      <c r="G1708">
        <v>0</v>
      </c>
      <c r="H1708">
        <v>2727089</v>
      </c>
    </row>
    <row r="1709" spans="1:8" x14ac:dyDescent="0.25">
      <c r="A1709" t="str">
        <f>COUNTIF($E$2:E1709,E1709)&amp;E1709</f>
        <v>85İktisadi ve İdari Bilimler Fakültesi</v>
      </c>
      <c r="B1709" t="s">
        <v>2078</v>
      </c>
      <c r="C1709" t="s">
        <v>1850</v>
      </c>
      <c r="D1709" t="s">
        <v>1991</v>
      </c>
      <c r="E1709" t="s">
        <v>35</v>
      </c>
      <c r="F1709">
        <v>0</v>
      </c>
      <c r="G1709">
        <v>0</v>
      </c>
      <c r="H1709">
        <v>2727188</v>
      </c>
    </row>
    <row r="1710" spans="1:8" x14ac:dyDescent="0.25">
      <c r="A1710" t="str">
        <f>COUNTIF($E$2:E1710,E1710)&amp;E1710</f>
        <v>35Teknokent Proje Yönetim ve Danışmanlık Ofisi / TEKNOKENT Teknoloji Transfer Ofisi</v>
      </c>
      <c r="B1710" t="s">
        <v>2735</v>
      </c>
      <c r="C1710" t="s">
        <v>1851</v>
      </c>
      <c r="D1710" t="s">
        <v>1991</v>
      </c>
      <c r="E1710" t="s">
        <v>51</v>
      </c>
      <c r="F1710">
        <v>0</v>
      </c>
      <c r="G1710">
        <v>0</v>
      </c>
      <c r="H1710">
        <v>2727493</v>
      </c>
    </row>
    <row r="1711" spans="1:8" x14ac:dyDescent="0.25">
      <c r="A1711" t="str">
        <f>COUNTIF($E$2:E1711,E1711)&amp;E1711</f>
        <v>128Fen-Edebiyat Fakültesi</v>
      </c>
      <c r="B1711" t="s">
        <v>2581</v>
      </c>
      <c r="C1711" t="s">
        <v>1852</v>
      </c>
      <c r="D1711" t="s">
        <v>1991</v>
      </c>
      <c r="E1711" t="s">
        <v>31</v>
      </c>
      <c r="F1711">
        <v>0</v>
      </c>
      <c r="G1711">
        <v>0</v>
      </c>
      <c r="H1711">
        <v>2727535</v>
      </c>
    </row>
    <row r="1712" spans="1:8" x14ac:dyDescent="0.25">
      <c r="A1712" t="str">
        <f>COUNTIF($E$2:E1712,E1712)&amp;E1712</f>
        <v>115Mühendislik Fakültesi</v>
      </c>
      <c r="B1712" t="s">
        <v>2890</v>
      </c>
      <c r="C1712" t="s">
        <v>1853</v>
      </c>
      <c r="D1712" t="s">
        <v>1991</v>
      </c>
      <c r="E1712" t="s">
        <v>40</v>
      </c>
      <c r="F1712">
        <v>0</v>
      </c>
      <c r="G1712">
        <v>0</v>
      </c>
      <c r="H1712">
        <v>2727568</v>
      </c>
    </row>
    <row r="1713" spans="1:8" x14ac:dyDescent="0.25">
      <c r="A1713" t="str">
        <f>COUNTIF($E$2:E1713,E1713)&amp;E1713</f>
        <v>116Mühendislik Fakültesi</v>
      </c>
      <c r="B1713" t="s">
        <v>2292</v>
      </c>
      <c r="C1713" t="s">
        <v>1854</v>
      </c>
      <c r="D1713" t="s">
        <v>1991</v>
      </c>
      <c r="E1713" t="s">
        <v>40</v>
      </c>
      <c r="F1713">
        <v>0</v>
      </c>
      <c r="G1713">
        <v>0</v>
      </c>
      <c r="H1713">
        <v>2727717</v>
      </c>
    </row>
    <row r="1714" spans="1:8" x14ac:dyDescent="0.25">
      <c r="A1714" t="str">
        <f>COUNTIF($E$2:E1714,E1714)&amp;E1714</f>
        <v>7Hukuk Müşavirliği</v>
      </c>
      <c r="B1714" t="s">
        <v>2122</v>
      </c>
      <c r="C1714" t="s">
        <v>1855</v>
      </c>
      <c r="D1714" t="s">
        <v>1992</v>
      </c>
      <c r="E1714" t="s">
        <v>33</v>
      </c>
      <c r="F1714">
        <v>0</v>
      </c>
      <c r="G1714">
        <v>0</v>
      </c>
      <c r="H1714">
        <v>2727998</v>
      </c>
    </row>
    <row r="1715" spans="1:8" x14ac:dyDescent="0.25">
      <c r="A1715" t="str">
        <f>COUNTIF($E$2:E1715,E1715)&amp;E1715</f>
        <v>117Mühendislik Fakültesi</v>
      </c>
      <c r="B1715" t="s">
        <v>2668</v>
      </c>
      <c r="C1715" t="s">
        <v>1856</v>
      </c>
      <c r="D1715" t="s">
        <v>1991</v>
      </c>
      <c r="E1715" t="s">
        <v>40</v>
      </c>
      <c r="F1715">
        <v>0</v>
      </c>
      <c r="G1715">
        <v>0</v>
      </c>
      <c r="H1715">
        <v>2728053</v>
      </c>
    </row>
    <row r="1716" spans="1:8" x14ac:dyDescent="0.25">
      <c r="A1716" t="str">
        <f>COUNTIF($E$2:E1716,E1716)&amp;E1716</f>
        <v>118Mühendislik Fakültesi</v>
      </c>
      <c r="B1716" t="s">
        <v>2102</v>
      </c>
      <c r="C1716" t="s">
        <v>1857</v>
      </c>
      <c r="D1716" t="s">
        <v>1991</v>
      </c>
      <c r="E1716" t="s">
        <v>40</v>
      </c>
      <c r="F1716">
        <v>0</v>
      </c>
      <c r="G1716">
        <v>0</v>
      </c>
      <c r="H1716">
        <v>2728061</v>
      </c>
    </row>
    <row r="1717" spans="1:8" x14ac:dyDescent="0.25">
      <c r="A1717" t="str">
        <f>COUNTIF($E$2:E1717,E1717)&amp;E1717</f>
        <v>119Mühendislik Fakültesi</v>
      </c>
      <c r="B1717" t="s">
        <v>2191</v>
      </c>
      <c r="C1717" t="s">
        <v>1858</v>
      </c>
      <c r="D1717" t="s">
        <v>1991</v>
      </c>
      <c r="E1717" t="s">
        <v>40</v>
      </c>
      <c r="F1717">
        <v>0</v>
      </c>
      <c r="G1717">
        <v>0</v>
      </c>
      <c r="H1717">
        <v>2728103</v>
      </c>
    </row>
    <row r="1718" spans="1:8" x14ac:dyDescent="0.25">
      <c r="A1718" t="str">
        <f>COUNTIF($E$2:E1718,E1718)&amp;E1718</f>
        <v>8Hukuk Müşavirliği</v>
      </c>
      <c r="B1718" t="s">
        <v>2653</v>
      </c>
      <c r="C1718" t="s">
        <v>1859</v>
      </c>
      <c r="D1718" t="s">
        <v>1992</v>
      </c>
      <c r="E1718" t="s">
        <v>33</v>
      </c>
      <c r="F1718">
        <v>0</v>
      </c>
      <c r="G1718">
        <v>0</v>
      </c>
      <c r="H1718">
        <v>2728228</v>
      </c>
    </row>
    <row r="1719" spans="1:8" x14ac:dyDescent="0.25">
      <c r="A1719" t="str">
        <f>COUNTIF($E$2:E1719,E1719)&amp;E1719</f>
        <v xml:space="preserve">87Eğitim Fakültesi </v>
      </c>
      <c r="B1719" t="s">
        <v>2929</v>
      </c>
      <c r="C1719" t="s">
        <v>1860</v>
      </c>
      <c r="D1719" t="s">
        <v>1991</v>
      </c>
      <c r="E1719" t="s">
        <v>120</v>
      </c>
      <c r="F1719">
        <v>0</v>
      </c>
      <c r="G1719">
        <v>0</v>
      </c>
      <c r="H1719">
        <v>2728574</v>
      </c>
    </row>
    <row r="1720" spans="1:8" x14ac:dyDescent="0.25">
      <c r="A1720" t="str">
        <f>COUNTIF($E$2:E1720,E1720)&amp;E1720</f>
        <v>78Mimarlık Fakültesi</v>
      </c>
      <c r="B1720" t="s">
        <v>2232</v>
      </c>
      <c r="C1720" t="s">
        <v>1861</v>
      </c>
      <c r="D1720" t="s">
        <v>1991</v>
      </c>
      <c r="E1720" t="s">
        <v>39</v>
      </c>
      <c r="F1720">
        <v>0</v>
      </c>
      <c r="G1720">
        <v>0</v>
      </c>
      <c r="H1720">
        <v>2728814</v>
      </c>
    </row>
    <row r="1721" spans="1:8" x14ac:dyDescent="0.25">
      <c r="A1721" t="str">
        <f>COUNTIF($E$2:E1721,E1721)&amp;E1721</f>
        <v>157Sağlık Kültür ve Spor Daire Başkanlığı</v>
      </c>
      <c r="B1721" t="s">
        <v>2630</v>
      </c>
      <c r="C1721" t="s">
        <v>1862</v>
      </c>
      <c r="D1721" t="s">
        <v>1992</v>
      </c>
      <c r="E1721" t="s">
        <v>45</v>
      </c>
      <c r="F1721">
        <v>0</v>
      </c>
      <c r="G1721">
        <v>0</v>
      </c>
      <c r="H1721">
        <v>2728830</v>
      </c>
    </row>
    <row r="1722" spans="1:8" x14ac:dyDescent="0.25">
      <c r="A1722" t="str">
        <f>COUNTIF($E$2:E1722,E1722)&amp;E1722</f>
        <v>79Mimarlık Fakültesi</v>
      </c>
      <c r="B1722" t="s">
        <v>2390</v>
      </c>
      <c r="C1722" t="s">
        <v>1863</v>
      </c>
      <c r="D1722" t="s">
        <v>1991</v>
      </c>
      <c r="E1722" t="s">
        <v>39</v>
      </c>
      <c r="F1722">
        <v>0</v>
      </c>
      <c r="G1722">
        <v>0</v>
      </c>
      <c r="H1722">
        <v>2728988</v>
      </c>
    </row>
    <row r="1723" spans="1:8" x14ac:dyDescent="0.25">
      <c r="A1723" t="str">
        <f>COUNTIF($E$2:E1723,E1723)&amp;E1723</f>
        <v>158Sağlık Kültür ve Spor Daire Başkanlığı</v>
      </c>
      <c r="B1723" t="s">
        <v>2078</v>
      </c>
      <c r="C1723" t="s">
        <v>1864</v>
      </c>
      <c r="D1723" t="s">
        <v>1992</v>
      </c>
      <c r="E1723" t="s">
        <v>45</v>
      </c>
      <c r="F1723">
        <v>0</v>
      </c>
      <c r="G1723">
        <v>0</v>
      </c>
      <c r="H1723">
        <v>2729044</v>
      </c>
    </row>
    <row r="1724" spans="1:8" x14ac:dyDescent="0.25">
      <c r="A1724" t="str">
        <f>COUNTIF($E$2:E1724,E1724)&amp;E1724</f>
        <v>80Mimarlık Fakültesi</v>
      </c>
      <c r="B1724" t="s">
        <v>2235</v>
      </c>
      <c r="C1724" t="s">
        <v>1865</v>
      </c>
      <c r="D1724" t="s">
        <v>1991</v>
      </c>
      <c r="E1724" t="s">
        <v>39</v>
      </c>
      <c r="F1724">
        <v>0</v>
      </c>
      <c r="G1724">
        <v>0</v>
      </c>
      <c r="H1724">
        <v>2729259</v>
      </c>
    </row>
    <row r="1725" spans="1:8" x14ac:dyDescent="0.25">
      <c r="A1725" t="str">
        <f>COUNTIF($E$2:E1725,E1725)&amp;E1725</f>
        <v>159Sağlık Kültür ve Spor Daire Başkanlığı</v>
      </c>
      <c r="B1725" t="s">
        <v>2573</v>
      </c>
      <c r="C1725" t="s">
        <v>1866</v>
      </c>
      <c r="D1725" t="s">
        <v>1992</v>
      </c>
      <c r="E1725" t="s">
        <v>45</v>
      </c>
      <c r="F1725">
        <v>0</v>
      </c>
      <c r="G1725">
        <v>0</v>
      </c>
      <c r="H1725">
        <v>2729267</v>
      </c>
    </row>
    <row r="1726" spans="1:8" x14ac:dyDescent="0.25">
      <c r="A1726" t="str">
        <f>COUNTIF($E$2:E1726,E1726)&amp;E1726</f>
        <v>81Mimarlık Fakültesi</v>
      </c>
      <c r="B1726" t="s">
        <v>2080</v>
      </c>
      <c r="C1726" t="s">
        <v>1867</v>
      </c>
      <c r="D1726" t="s">
        <v>1991</v>
      </c>
      <c r="E1726" t="s">
        <v>39</v>
      </c>
      <c r="F1726">
        <v>0</v>
      </c>
      <c r="G1726">
        <v>0</v>
      </c>
      <c r="H1726">
        <v>2729390</v>
      </c>
    </row>
    <row r="1727" spans="1:8" x14ac:dyDescent="0.25">
      <c r="A1727" t="str">
        <f>COUNTIF($E$2:E1727,E1727)&amp;E1727</f>
        <v xml:space="preserve">88Eğitim Fakültesi </v>
      </c>
      <c r="B1727" t="s">
        <v>2835</v>
      </c>
      <c r="C1727" t="s">
        <v>1868</v>
      </c>
      <c r="D1727" t="s">
        <v>1991</v>
      </c>
      <c r="E1727" t="s">
        <v>120</v>
      </c>
      <c r="F1727">
        <v>0</v>
      </c>
      <c r="G1727">
        <v>0</v>
      </c>
      <c r="H1727">
        <v>2729606</v>
      </c>
    </row>
    <row r="1728" spans="1:8" x14ac:dyDescent="0.25">
      <c r="A1728" t="str">
        <f>COUNTIF($E$2:E1728,E1728)&amp;E1728</f>
        <v>82Mimarlık Fakültesi</v>
      </c>
      <c r="B1728" t="s">
        <v>2543</v>
      </c>
      <c r="C1728" t="s">
        <v>1869</v>
      </c>
      <c r="D1728" t="s">
        <v>1991</v>
      </c>
      <c r="E1728" t="s">
        <v>39</v>
      </c>
      <c r="F1728">
        <v>0</v>
      </c>
      <c r="G1728">
        <v>0</v>
      </c>
      <c r="H1728">
        <v>2729655</v>
      </c>
    </row>
    <row r="1729" spans="1:8" x14ac:dyDescent="0.25">
      <c r="A1729" t="str">
        <f>COUNTIF($E$2:E1729,E1729)&amp;E1729</f>
        <v>20Sosyal Bilimler Enstitüsü Müdürlüğü</v>
      </c>
      <c r="B1729" t="s">
        <v>2247</v>
      </c>
      <c r="C1729" t="s">
        <v>1870</v>
      </c>
      <c r="D1729" t="s">
        <v>1991</v>
      </c>
      <c r="E1729" t="s">
        <v>116</v>
      </c>
      <c r="F1729">
        <v>0</v>
      </c>
      <c r="G1729">
        <v>0</v>
      </c>
      <c r="H1729">
        <v>2729697</v>
      </c>
    </row>
    <row r="1730" spans="1:8" x14ac:dyDescent="0.25">
      <c r="A1730" t="str">
        <f>COUNTIF($E$2:E1730,E1730)&amp;E1730</f>
        <v>36Teknokent Proje Yönetim ve Danışmanlık Ofisi / TEKNOKENT Teknoloji Transfer Ofisi</v>
      </c>
      <c r="B1730" t="s">
        <v>2990</v>
      </c>
      <c r="C1730" t="s">
        <v>1871</v>
      </c>
      <c r="D1730" t="s">
        <v>1991</v>
      </c>
      <c r="E1730" t="s">
        <v>51</v>
      </c>
      <c r="F1730">
        <v>0</v>
      </c>
      <c r="G1730">
        <v>0</v>
      </c>
      <c r="H1730">
        <v>2729812</v>
      </c>
    </row>
    <row r="1731" spans="1:8" x14ac:dyDescent="0.25">
      <c r="A1731" t="str">
        <f>COUNTIF($E$2:E1731,E1731)&amp;E1731</f>
        <v>8UEAM-Uygulamalı Etik Araştırma Merkezi</v>
      </c>
      <c r="B1731" t="s">
        <v>2868</v>
      </c>
      <c r="C1731" t="s">
        <v>1872</v>
      </c>
      <c r="D1731" t="s">
        <v>1992</v>
      </c>
      <c r="E1731" t="s">
        <v>53</v>
      </c>
      <c r="F1731">
        <v>0</v>
      </c>
      <c r="G1731">
        <v>0</v>
      </c>
      <c r="H1731">
        <v>2729820</v>
      </c>
    </row>
    <row r="1732" spans="1:8" x14ac:dyDescent="0.25">
      <c r="A1732" t="str">
        <f>COUNTIF($E$2:E1732,E1732)&amp;E1732</f>
        <v>160Sağlık Kültür ve Spor Daire Başkanlığı</v>
      </c>
      <c r="B1732" t="s">
        <v>2737</v>
      </c>
      <c r="C1732" t="s">
        <v>1873</v>
      </c>
      <c r="D1732" t="s">
        <v>1992</v>
      </c>
      <c r="E1732" t="s">
        <v>45</v>
      </c>
      <c r="F1732">
        <v>0</v>
      </c>
      <c r="G1732">
        <v>0</v>
      </c>
      <c r="H1732">
        <v>2729853</v>
      </c>
    </row>
    <row r="1733" spans="1:8" x14ac:dyDescent="0.25">
      <c r="A1733" t="str">
        <f>COUNTIF($E$2:E1733,E1733)&amp;E1733</f>
        <v>21Sosyal Bilimler Enstitüsü Müdürlüğü</v>
      </c>
      <c r="B1733" t="s">
        <v>2190</v>
      </c>
      <c r="C1733" t="s">
        <v>1874</v>
      </c>
      <c r="D1733" t="s">
        <v>1991</v>
      </c>
      <c r="E1733" t="s">
        <v>116</v>
      </c>
      <c r="F1733">
        <v>0</v>
      </c>
      <c r="G1733">
        <v>0</v>
      </c>
      <c r="H1733">
        <v>2735173</v>
      </c>
    </row>
    <row r="1734" spans="1:8" x14ac:dyDescent="0.25">
      <c r="A1734" t="str">
        <f>COUNTIF($E$2:E1734,E1734)&amp;E1734</f>
        <v xml:space="preserve">50Öğrenci İşleri Daire Başkanlığı </v>
      </c>
      <c r="B1734" t="s">
        <v>2991</v>
      </c>
      <c r="C1734" t="s">
        <v>1875</v>
      </c>
      <c r="D1734" t="s">
        <v>1992</v>
      </c>
      <c r="E1734" t="s">
        <v>133</v>
      </c>
      <c r="F1734">
        <v>0</v>
      </c>
      <c r="G1734">
        <v>0</v>
      </c>
      <c r="H1734">
        <v>2735702</v>
      </c>
    </row>
    <row r="1735" spans="1:8" x14ac:dyDescent="0.25">
      <c r="A1735" t="str">
        <f>COUNTIF($E$2:E1735,E1735)&amp;E1735</f>
        <v xml:space="preserve">89Eğitim Fakültesi </v>
      </c>
      <c r="B1735" t="s">
        <v>2992</v>
      </c>
      <c r="C1735" t="s">
        <v>1876</v>
      </c>
      <c r="D1735" t="s">
        <v>1991</v>
      </c>
      <c r="E1735" t="s">
        <v>120</v>
      </c>
      <c r="F1735">
        <v>0</v>
      </c>
      <c r="G1735">
        <v>0</v>
      </c>
      <c r="H1735">
        <v>2736288</v>
      </c>
    </row>
    <row r="1736" spans="1:8" x14ac:dyDescent="0.25">
      <c r="A1736" t="str">
        <f>COUNTIF($E$2:E1736,E1736)&amp;E1736</f>
        <v>129Fen-Edebiyat Fakültesi</v>
      </c>
      <c r="B1736" t="s">
        <v>2110</v>
      </c>
      <c r="C1736" t="s">
        <v>1877</v>
      </c>
      <c r="D1736" t="s">
        <v>1991</v>
      </c>
      <c r="E1736" t="s">
        <v>31</v>
      </c>
      <c r="F1736">
        <v>0</v>
      </c>
      <c r="G1736">
        <v>0</v>
      </c>
      <c r="H1736">
        <v>2736353</v>
      </c>
    </row>
    <row r="1737" spans="1:8" x14ac:dyDescent="0.25">
      <c r="A1737" t="str">
        <f>COUNTIF($E$2:E1737,E1737)&amp;E1737</f>
        <v>60Kütüphane ve Dokümantasyon Daire Başkanlığı</v>
      </c>
      <c r="B1737" t="s">
        <v>2887</v>
      </c>
      <c r="C1737" t="s">
        <v>1878</v>
      </c>
      <c r="D1737" t="s">
        <v>1992</v>
      </c>
      <c r="E1737" t="s">
        <v>38</v>
      </c>
      <c r="F1737">
        <v>0</v>
      </c>
      <c r="G1737">
        <v>0</v>
      </c>
      <c r="H1737">
        <v>2736494</v>
      </c>
    </row>
    <row r="1738" spans="1:8" x14ac:dyDescent="0.25">
      <c r="A1738" t="str">
        <f>COUNTIF($E$2:E1738,E1738)&amp;E1738</f>
        <v>42ROMER - Robotik ve Yapay Zeka Teknolojileri Uygulama ve Araştırma Merkezi</v>
      </c>
      <c r="B1738" t="s">
        <v>2993</v>
      </c>
      <c r="C1738" t="s">
        <v>1879</v>
      </c>
      <c r="D1738" t="s">
        <v>1991</v>
      </c>
      <c r="E1738" t="s">
        <v>44</v>
      </c>
      <c r="F1738">
        <v>0</v>
      </c>
      <c r="G1738">
        <v>0</v>
      </c>
      <c r="H1738">
        <v>2736551</v>
      </c>
    </row>
    <row r="1739" spans="1:8" x14ac:dyDescent="0.25">
      <c r="A1739" t="str">
        <f>COUNTIF($E$2:E1739,E1739)&amp;E1739</f>
        <v>15BİLTİR Merkezi (Bilgis. Dest. Tas. İmalat ve Rob. Araş.ve Uyg. Mrk.)</v>
      </c>
      <c r="B1739" t="s">
        <v>2994</v>
      </c>
      <c r="C1739" t="s">
        <v>1880</v>
      </c>
      <c r="D1739" t="s">
        <v>1991</v>
      </c>
      <c r="E1739" t="s">
        <v>119</v>
      </c>
      <c r="F1739">
        <v>0</v>
      </c>
      <c r="G1739">
        <v>0</v>
      </c>
      <c r="H1739">
        <v>2736841</v>
      </c>
    </row>
    <row r="1740" spans="1:8" x14ac:dyDescent="0.25">
      <c r="A1740" t="str">
        <f>COUNTIF($E$2:E1740,E1740)&amp;E1740</f>
        <v>161Sağlık Kültür ve Spor Daire Başkanlığı</v>
      </c>
      <c r="B1740" t="s">
        <v>2719</v>
      </c>
      <c r="C1740" t="s">
        <v>1881</v>
      </c>
      <c r="D1740" t="s">
        <v>1992</v>
      </c>
      <c r="E1740" t="s">
        <v>45</v>
      </c>
      <c r="F1740">
        <v>0</v>
      </c>
      <c r="G1740">
        <v>0</v>
      </c>
      <c r="H1740">
        <v>2737047</v>
      </c>
    </row>
    <row r="1741" spans="1:8" x14ac:dyDescent="0.25">
      <c r="A1741" t="str">
        <f>COUNTIF($E$2:E1741,E1741)&amp;E1741</f>
        <v>16BİLTİR Merkezi (Bilgis. Dest. Tas. İmalat ve Rob. Araş.ve Uyg. Mrk.)</v>
      </c>
      <c r="B1741" t="s">
        <v>2026</v>
      </c>
      <c r="C1741" t="s">
        <v>1882</v>
      </c>
      <c r="D1741" t="s">
        <v>1991</v>
      </c>
      <c r="E1741" t="s">
        <v>119</v>
      </c>
      <c r="F1741">
        <v>0</v>
      </c>
      <c r="G1741">
        <v>0</v>
      </c>
      <c r="H1741">
        <v>2737070</v>
      </c>
    </row>
    <row r="1742" spans="1:8" x14ac:dyDescent="0.25">
      <c r="A1742" t="str">
        <f>COUNTIF($E$2:E1742,E1742)&amp;E1742</f>
        <v>17Toplum ve Bilim Araştırma ve Uygulama Merkezi (Rektörlüğe Bağlı Birim)</v>
      </c>
      <c r="B1742" t="s">
        <v>2379</v>
      </c>
      <c r="C1742" t="s">
        <v>1883</v>
      </c>
      <c r="D1742" t="s">
        <v>1991</v>
      </c>
      <c r="E1742" t="s">
        <v>136</v>
      </c>
      <c r="F1742">
        <v>0</v>
      </c>
      <c r="G1742">
        <v>0</v>
      </c>
      <c r="H1742">
        <v>2737229</v>
      </c>
    </row>
    <row r="1743" spans="1:8" x14ac:dyDescent="0.25">
      <c r="A1743" t="str">
        <f>COUNTIF($E$2:E1743,E1743)&amp;E1743</f>
        <v>162Sağlık Kültür ve Spor Daire Başkanlığı</v>
      </c>
      <c r="B1743" t="s">
        <v>2430</v>
      </c>
      <c r="C1743" t="s">
        <v>1884</v>
      </c>
      <c r="D1743" t="s">
        <v>1992</v>
      </c>
      <c r="E1743" t="s">
        <v>45</v>
      </c>
      <c r="F1743">
        <v>0</v>
      </c>
      <c r="G1743">
        <v>0</v>
      </c>
      <c r="H1743">
        <v>2737286</v>
      </c>
    </row>
    <row r="1744" spans="1:8" x14ac:dyDescent="0.25">
      <c r="A1744" t="str">
        <f>COUNTIF($E$2:E1744,E1744)&amp;E1744</f>
        <v>83Mimarlık Fakültesi</v>
      </c>
      <c r="B1744" t="s">
        <v>2232</v>
      </c>
      <c r="C1744" t="s">
        <v>1885</v>
      </c>
      <c r="D1744" t="s">
        <v>1991</v>
      </c>
      <c r="E1744" t="s">
        <v>39</v>
      </c>
      <c r="F1744">
        <v>0</v>
      </c>
      <c r="G1744">
        <v>0</v>
      </c>
      <c r="H1744">
        <v>2737435</v>
      </c>
    </row>
    <row r="1745" spans="1:8" x14ac:dyDescent="0.25">
      <c r="A1745" t="str">
        <f>COUNTIF($E$2:E1745,E1745)&amp;E1745</f>
        <v>9UEAM-Uygulamalı Etik Araştırma Merkezi</v>
      </c>
      <c r="B1745" t="s">
        <v>2710</v>
      </c>
      <c r="C1745" t="s">
        <v>1886</v>
      </c>
      <c r="D1745" t="s">
        <v>1992</v>
      </c>
      <c r="E1745" t="s">
        <v>53</v>
      </c>
      <c r="F1745">
        <v>0</v>
      </c>
      <c r="G1745">
        <v>0</v>
      </c>
      <c r="H1745">
        <v>2737591</v>
      </c>
    </row>
    <row r="1746" spans="1:8" x14ac:dyDescent="0.25">
      <c r="A1746" t="str">
        <f>COUNTIF($E$2:E1746,E1746)&amp;E1746</f>
        <v xml:space="preserve">62Bilgi İşlem Daire Başkanlığı </v>
      </c>
      <c r="B1746" t="s">
        <v>2543</v>
      </c>
      <c r="C1746" t="s">
        <v>1887</v>
      </c>
      <c r="D1746" t="s">
        <v>1992</v>
      </c>
      <c r="E1746" t="s">
        <v>22</v>
      </c>
      <c r="F1746">
        <v>0</v>
      </c>
      <c r="G1746">
        <v>0</v>
      </c>
      <c r="H1746">
        <v>2737781</v>
      </c>
    </row>
    <row r="1747" spans="1:8" x14ac:dyDescent="0.25">
      <c r="A1747" t="str">
        <f>COUNTIF($E$2:E1747,E1747)&amp;E1747</f>
        <v>11GİSAM - Görsel İşitsel Sistemler Araş. ve Uyg. Mrk. (Rektörlüğe Bağlı Birim)</v>
      </c>
      <c r="B1747" t="s">
        <v>2995</v>
      </c>
      <c r="C1747" t="s">
        <v>1888</v>
      </c>
      <c r="D1747" t="s">
        <v>1991</v>
      </c>
      <c r="E1747" t="s">
        <v>131</v>
      </c>
      <c r="F1747">
        <v>0</v>
      </c>
      <c r="G1747">
        <v>0</v>
      </c>
      <c r="H1747">
        <v>2737807</v>
      </c>
    </row>
    <row r="1748" spans="1:8" x14ac:dyDescent="0.25">
      <c r="A1748" t="str">
        <f>COUNTIF($E$2:E1748,E1748)&amp;E1748</f>
        <v>84Mimarlık Fakültesi</v>
      </c>
      <c r="B1748" t="s">
        <v>2701</v>
      </c>
      <c r="C1748" t="s">
        <v>1889</v>
      </c>
      <c r="D1748" t="s">
        <v>1991</v>
      </c>
      <c r="E1748" t="s">
        <v>39</v>
      </c>
      <c r="F1748">
        <v>0</v>
      </c>
      <c r="G1748">
        <v>0</v>
      </c>
      <c r="H1748">
        <v>2737880</v>
      </c>
    </row>
    <row r="1749" spans="1:8" x14ac:dyDescent="0.25">
      <c r="A1749" t="str">
        <f>COUNTIF($E$2:E1749,E1749)&amp;E1749</f>
        <v>61Kütüphane ve Dokümantasyon Daire Başkanlığı</v>
      </c>
      <c r="B1749" t="s">
        <v>2959</v>
      </c>
      <c r="C1749" t="s">
        <v>1890</v>
      </c>
      <c r="D1749" t="s">
        <v>1992</v>
      </c>
      <c r="E1749" t="s">
        <v>38</v>
      </c>
      <c r="F1749">
        <v>0</v>
      </c>
      <c r="G1749">
        <v>0</v>
      </c>
      <c r="H1749">
        <v>2737922</v>
      </c>
    </row>
    <row r="1750" spans="1:8" x14ac:dyDescent="0.25">
      <c r="A1750" t="str">
        <f>COUNTIF($E$2:E1750,E1750)&amp;E1750</f>
        <v>85Mimarlık Fakültesi</v>
      </c>
      <c r="B1750" t="s">
        <v>2080</v>
      </c>
      <c r="C1750" t="s">
        <v>1891</v>
      </c>
      <c r="D1750" t="s">
        <v>1991</v>
      </c>
      <c r="E1750" t="s">
        <v>39</v>
      </c>
      <c r="F1750">
        <v>0</v>
      </c>
      <c r="G1750">
        <v>0</v>
      </c>
      <c r="H1750">
        <v>2737997</v>
      </c>
    </row>
    <row r="1751" spans="1:8" x14ac:dyDescent="0.25">
      <c r="A1751" t="str">
        <f>COUNTIF($E$2:E1751,E1751)&amp;E1751</f>
        <v>10Biyomalzeme ve Doku Mühendisliği Uygulama ve Araştırma Mrk.(Biyomaten)</v>
      </c>
      <c r="B1751" t="s">
        <v>2060</v>
      </c>
      <c r="C1751" t="s">
        <v>1892</v>
      </c>
      <c r="D1751" t="s">
        <v>1991</v>
      </c>
      <c r="E1751" t="s">
        <v>121</v>
      </c>
      <c r="F1751">
        <v>0</v>
      </c>
      <c r="G1751">
        <v>0</v>
      </c>
      <c r="H1751">
        <v>2738227</v>
      </c>
    </row>
    <row r="1752" spans="1:8" x14ac:dyDescent="0.25">
      <c r="A1752" t="str">
        <f>COUNTIF($E$2:E1752,E1752)&amp;E1752</f>
        <v>86Mimarlık Fakültesi</v>
      </c>
      <c r="B1752" t="s">
        <v>2479</v>
      </c>
      <c r="C1752" t="s">
        <v>1893</v>
      </c>
      <c r="D1752" t="s">
        <v>1991</v>
      </c>
      <c r="E1752" t="s">
        <v>39</v>
      </c>
      <c r="F1752">
        <v>0</v>
      </c>
      <c r="G1752">
        <v>0</v>
      </c>
      <c r="H1752">
        <v>2738268</v>
      </c>
    </row>
    <row r="1753" spans="1:8" x14ac:dyDescent="0.25">
      <c r="A1753" t="str">
        <f>COUNTIF($E$2:E1753,E1753)&amp;E1753</f>
        <v>18TAÇDAM - Tarihsel Çevre Değerlerini Araş. ve Uyg. Mrk.</v>
      </c>
      <c r="B1753" t="s">
        <v>2488</v>
      </c>
      <c r="C1753" t="s">
        <v>1894</v>
      </c>
      <c r="D1753" t="s">
        <v>1991</v>
      </c>
      <c r="E1753" t="s">
        <v>49</v>
      </c>
      <c r="F1753">
        <v>0</v>
      </c>
      <c r="G1753">
        <v>0</v>
      </c>
      <c r="H1753">
        <v>2738284</v>
      </c>
    </row>
    <row r="1754" spans="1:8" x14ac:dyDescent="0.25">
      <c r="A1754" t="str">
        <f>COUNTIF($E$2:E1754,E1754)&amp;E1754</f>
        <v>42Bilim İletişim Grubu(Ofisi) (Rektörlüğe Bağlı Birim)</v>
      </c>
      <c r="B1754" t="s">
        <v>2996</v>
      </c>
      <c r="C1754" t="s">
        <v>1895</v>
      </c>
      <c r="D1754" t="s">
        <v>1992</v>
      </c>
      <c r="E1754" t="s">
        <v>115</v>
      </c>
      <c r="F1754">
        <v>0</v>
      </c>
      <c r="G1754">
        <v>0</v>
      </c>
      <c r="H1754">
        <v>2741163</v>
      </c>
    </row>
    <row r="1755" spans="1:8" x14ac:dyDescent="0.25">
      <c r="A1755" t="str">
        <f>COUNTIF($E$2:E1755,E1755)&amp;E1755</f>
        <v>37Teknokent Proje Yönetim ve Danışmanlık Ofisi / TEKNOKENT Teknoloji Transfer Ofisi</v>
      </c>
      <c r="B1755" t="s">
        <v>2543</v>
      </c>
      <c r="C1755" t="s">
        <v>1896</v>
      </c>
      <c r="D1755" t="s">
        <v>1992</v>
      </c>
      <c r="E1755" t="s">
        <v>51</v>
      </c>
      <c r="F1755">
        <v>0</v>
      </c>
      <c r="G1755">
        <v>0</v>
      </c>
      <c r="H1755">
        <v>2741197</v>
      </c>
    </row>
    <row r="1756" spans="1:8" x14ac:dyDescent="0.25">
      <c r="A1756" t="str">
        <f>COUNTIF($E$2:E1756,E1756)&amp;E1756</f>
        <v>86İktisadi ve İdari Bilimler Fakültesi</v>
      </c>
      <c r="B1756" t="s">
        <v>2997</v>
      </c>
      <c r="C1756" t="s">
        <v>1897</v>
      </c>
      <c r="D1756" t="s">
        <v>1991</v>
      </c>
      <c r="E1756" t="s">
        <v>35</v>
      </c>
      <c r="F1756">
        <v>0</v>
      </c>
      <c r="G1756">
        <v>0</v>
      </c>
      <c r="H1756">
        <v>2742179</v>
      </c>
    </row>
    <row r="1757" spans="1:8" x14ac:dyDescent="0.25">
      <c r="A1757" t="str">
        <f>COUNTIF($E$2:E1757,E1757)&amp;E1757</f>
        <v xml:space="preserve">63Bilgi İşlem Daire Başkanlığı </v>
      </c>
      <c r="B1757" t="s">
        <v>2998</v>
      </c>
      <c r="C1757" t="s">
        <v>1898</v>
      </c>
      <c r="D1757" t="s">
        <v>1992</v>
      </c>
      <c r="E1757" t="s">
        <v>22</v>
      </c>
      <c r="F1757">
        <v>0</v>
      </c>
      <c r="G1757">
        <v>0</v>
      </c>
      <c r="H1757">
        <v>2742229</v>
      </c>
    </row>
    <row r="1758" spans="1:8" x14ac:dyDescent="0.25">
      <c r="A1758" t="str">
        <f>COUNTIF($E$2:E1758,E1758)&amp;E1758</f>
        <v>163Sağlık Kültür ve Spor Daire Başkanlığı</v>
      </c>
      <c r="B1758" t="s">
        <v>2999</v>
      </c>
      <c r="C1758" t="s">
        <v>1899</v>
      </c>
      <c r="D1758" t="s">
        <v>1992</v>
      </c>
      <c r="E1758" t="s">
        <v>45</v>
      </c>
      <c r="F1758">
        <v>0</v>
      </c>
      <c r="G1758">
        <v>0</v>
      </c>
      <c r="H1758">
        <v>2742310</v>
      </c>
    </row>
    <row r="1759" spans="1:8" x14ac:dyDescent="0.25">
      <c r="A1759" t="str">
        <f>COUNTIF($E$2:E1759,E1759)&amp;E1759</f>
        <v>164Sağlık Kültür ve Spor Daire Başkanlığı</v>
      </c>
      <c r="B1759" t="s">
        <v>3000</v>
      </c>
      <c r="C1759" t="s">
        <v>1900</v>
      </c>
      <c r="D1759" t="s">
        <v>1992</v>
      </c>
      <c r="E1759" t="s">
        <v>45</v>
      </c>
      <c r="F1759">
        <v>0</v>
      </c>
      <c r="G1759">
        <v>0</v>
      </c>
      <c r="H1759">
        <v>2743649</v>
      </c>
    </row>
    <row r="1760" spans="1:8" x14ac:dyDescent="0.25">
      <c r="A1760" t="str">
        <f>COUNTIF($E$2:E1760,E1760)&amp;E1760</f>
        <v>28Global Etkileşim ve Basın Ofisi (eski ismi Basın Bürosu (Rektörlüğe Bağlı Birim))</v>
      </c>
      <c r="B1760" t="s">
        <v>2609</v>
      </c>
      <c r="C1760" t="s">
        <v>1901</v>
      </c>
      <c r="D1760" t="s">
        <v>1991</v>
      </c>
      <c r="E1760" t="s">
        <v>138</v>
      </c>
      <c r="F1760">
        <v>0</v>
      </c>
      <c r="G1760">
        <v>0</v>
      </c>
      <c r="H1760">
        <v>2744381</v>
      </c>
    </row>
    <row r="1761" spans="1:8" x14ac:dyDescent="0.25">
      <c r="A1761" t="str">
        <f>COUNTIF($E$2:E1761,E1761)&amp;E1761</f>
        <v>12GİSAM - Görsel İşitsel Sistemler Araş. ve Uyg. Mrk. (Rektörlüğe Bağlı Birim)</v>
      </c>
      <c r="B1761" t="s">
        <v>3001</v>
      </c>
      <c r="C1761" t="s">
        <v>1902</v>
      </c>
      <c r="D1761" t="s">
        <v>1991</v>
      </c>
      <c r="E1761" t="s">
        <v>131</v>
      </c>
      <c r="F1761">
        <v>0</v>
      </c>
      <c r="G1761">
        <v>0</v>
      </c>
      <c r="H1761">
        <v>2744498</v>
      </c>
    </row>
    <row r="1762" spans="1:8" x14ac:dyDescent="0.25">
      <c r="A1762" t="str">
        <f>COUNTIF($E$2:E1762,E1762)&amp;E1762</f>
        <v>13GİSAM - Görsel İşitsel Sistemler Araş. ve Uyg. Mrk. (Rektörlüğe Bağlı Birim)</v>
      </c>
      <c r="B1762" t="s">
        <v>3002</v>
      </c>
      <c r="C1762" t="s">
        <v>1903</v>
      </c>
      <c r="D1762" t="s">
        <v>1991</v>
      </c>
      <c r="E1762" t="s">
        <v>131</v>
      </c>
      <c r="F1762">
        <v>0</v>
      </c>
      <c r="G1762">
        <v>0</v>
      </c>
      <c r="H1762">
        <v>2748515</v>
      </c>
    </row>
    <row r="1763" spans="1:8" x14ac:dyDescent="0.25">
      <c r="A1763" t="str">
        <f>COUNTIF($E$2:E1763,E1763)&amp;E1763</f>
        <v xml:space="preserve">64Bilgi İşlem Daire Başkanlığı </v>
      </c>
      <c r="B1763" t="s">
        <v>2959</v>
      </c>
      <c r="C1763" t="s">
        <v>1904</v>
      </c>
      <c r="D1763" t="s">
        <v>1992</v>
      </c>
      <c r="E1763" t="s">
        <v>22</v>
      </c>
      <c r="F1763">
        <v>0</v>
      </c>
      <c r="G1763">
        <v>0</v>
      </c>
      <c r="H1763">
        <v>2752111</v>
      </c>
    </row>
    <row r="1764" spans="1:8" x14ac:dyDescent="0.25">
      <c r="A1764" t="str">
        <f>COUNTIF($E$2:E1764,E1764)&amp;E1764</f>
        <v>87İktisadi ve İdari Bilimler Fakültesi</v>
      </c>
      <c r="B1764" t="s">
        <v>2607</v>
      </c>
      <c r="C1764" t="s">
        <v>1905</v>
      </c>
      <c r="D1764" t="s">
        <v>1991</v>
      </c>
      <c r="E1764" t="s">
        <v>35</v>
      </c>
      <c r="F1764">
        <v>0</v>
      </c>
      <c r="G1764">
        <v>0</v>
      </c>
      <c r="H1764">
        <v>2752384</v>
      </c>
    </row>
    <row r="1765" spans="1:8" x14ac:dyDescent="0.25">
      <c r="A1765" t="str">
        <f>COUNTIF($E$2:E1765,E1765)&amp;E1765</f>
        <v>14GİSAM - Görsel İşitsel Sistemler Araş. ve Uyg. Mrk. (Rektörlüğe Bağlı Birim)</v>
      </c>
      <c r="B1765" t="s">
        <v>2617</v>
      </c>
      <c r="C1765" t="s">
        <v>1906</v>
      </c>
      <c r="D1765" t="s">
        <v>1991</v>
      </c>
      <c r="E1765" t="s">
        <v>131</v>
      </c>
      <c r="F1765">
        <v>0</v>
      </c>
      <c r="G1765">
        <v>0</v>
      </c>
      <c r="H1765">
        <v>2752954</v>
      </c>
    </row>
    <row r="1766" spans="1:8" x14ac:dyDescent="0.25">
      <c r="A1766" t="str">
        <f>COUNTIF($E$2:E1766,E1766)&amp;E1766</f>
        <v>130Fen-Edebiyat Fakültesi</v>
      </c>
      <c r="B1766" t="s">
        <v>3003</v>
      </c>
      <c r="C1766" t="s">
        <v>1907</v>
      </c>
      <c r="D1766" t="s">
        <v>1991</v>
      </c>
      <c r="E1766" t="s">
        <v>31</v>
      </c>
      <c r="F1766">
        <v>0</v>
      </c>
      <c r="G1766">
        <v>0</v>
      </c>
      <c r="H1766">
        <v>2753481</v>
      </c>
    </row>
    <row r="1767" spans="1:8" x14ac:dyDescent="0.25">
      <c r="A1767" t="str">
        <f>COUNTIF($E$2:E1767,E1767)&amp;E1767</f>
        <v>131Fen-Edebiyat Fakültesi</v>
      </c>
      <c r="B1767" t="s">
        <v>2989</v>
      </c>
      <c r="C1767" t="s">
        <v>1908</v>
      </c>
      <c r="D1767" t="s">
        <v>1991</v>
      </c>
      <c r="E1767" t="s">
        <v>31</v>
      </c>
      <c r="F1767">
        <v>0</v>
      </c>
      <c r="G1767">
        <v>0</v>
      </c>
      <c r="H1767">
        <v>2753663</v>
      </c>
    </row>
    <row r="1768" spans="1:8" x14ac:dyDescent="0.25">
      <c r="A1768" t="str">
        <f>COUNTIF($E$2:E1768,E1768)&amp;E1768</f>
        <v xml:space="preserve">90Eğitim Fakültesi </v>
      </c>
      <c r="B1768" t="s">
        <v>2379</v>
      </c>
      <c r="C1768" t="s">
        <v>1909</v>
      </c>
      <c r="D1768" t="s">
        <v>1991</v>
      </c>
      <c r="E1768" t="s">
        <v>120</v>
      </c>
      <c r="F1768">
        <v>0</v>
      </c>
      <c r="G1768">
        <v>0</v>
      </c>
      <c r="H1768">
        <v>2754182</v>
      </c>
    </row>
    <row r="1769" spans="1:8" x14ac:dyDescent="0.25">
      <c r="A1769" t="str">
        <f>COUNTIF($E$2:E1769,E1769)&amp;E1769</f>
        <v>21AYNA Klinik Psikoloji Destek Ünitesi</v>
      </c>
      <c r="B1769" t="s">
        <v>2936</v>
      </c>
      <c r="C1769" t="s">
        <v>1910</v>
      </c>
      <c r="D1769" t="s">
        <v>1991</v>
      </c>
      <c r="E1769" t="s">
        <v>21</v>
      </c>
      <c r="F1769">
        <v>0</v>
      </c>
      <c r="G1769">
        <v>0</v>
      </c>
      <c r="H1769">
        <v>2754190</v>
      </c>
    </row>
    <row r="1770" spans="1:8" x14ac:dyDescent="0.25">
      <c r="A1770" t="str">
        <f>COUNTIF($E$2:E1770,E1770)&amp;E1770</f>
        <v>17BİLTİR Merkezi (Bilgis. Dest. Tas. İmalat ve Rob. Araş.ve Uyg. Mrk.)</v>
      </c>
      <c r="B1770" t="s">
        <v>2103</v>
      </c>
      <c r="C1770" t="s">
        <v>1911</v>
      </c>
      <c r="D1770" t="s">
        <v>1991</v>
      </c>
      <c r="E1770" t="s">
        <v>119</v>
      </c>
      <c r="F1770">
        <v>0</v>
      </c>
      <c r="G1770">
        <v>0</v>
      </c>
      <c r="H1770">
        <v>2754810</v>
      </c>
    </row>
    <row r="1771" spans="1:8" x14ac:dyDescent="0.25">
      <c r="A1771" t="str">
        <f>COUNTIF($E$2:E1771,E1771)&amp;E1771</f>
        <v>87Mimarlık Fakültesi</v>
      </c>
      <c r="B1771" t="s">
        <v>2868</v>
      </c>
      <c r="C1771" t="s">
        <v>1912</v>
      </c>
      <c r="D1771" t="s">
        <v>1991</v>
      </c>
      <c r="E1771" t="s">
        <v>39</v>
      </c>
      <c r="F1771">
        <v>0</v>
      </c>
      <c r="G1771">
        <v>0</v>
      </c>
      <c r="H1771">
        <v>2755031</v>
      </c>
    </row>
    <row r="1772" spans="1:8" x14ac:dyDescent="0.25">
      <c r="A1772" t="str">
        <f>COUNTIF($E$2:E1772,E1772)&amp;E1772</f>
        <v>38Teknokent Proje Yönetim ve Danışmanlık Ofisi / TEKNOKENT Teknoloji Transfer Ofisi</v>
      </c>
      <c r="B1772" t="s">
        <v>2664</v>
      </c>
      <c r="C1772" t="s">
        <v>1913</v>
      </c>
      <c r="D1772" t="s">
        <v>1991</v>
      </c>
      <c r="E1772" t="s">
        <v>51</v>
      </c>
      <c r="F1772">
        <v>0</v>
      </c>
      <c r="G1772">
        <v>0</v>
      </c>
      <c r="H1772">
        <v>2755080</v>
      </c>
    </row>
    <row r="1773" spans="1:8" x14ac:dyDescent="0.25">
      <c r="A1773" t="str">
        <f>COUNTIF($E$2:E1773,E1773)&amp;E1773</f>
        <v>15GİSAM - Görsel İşitsel Sistemler Araş. ve Uyg. Mrk. (Rektörlüğe Bağlı Birim)</v>
      </c>
      <c r="B1773" t="s">
        <v>2835</v>
      </c>
      <c r="C1773" t="s">
        <v>1914</v>
      </c>
      <c r="D1773" t="s">
        <v>1991</v>
      </c>
      <c r="E1773" t="s">
        <v>131</v>
      </c>
      <c r="F1773">
        <v>0</v>
      </c>
      <c r="G1773">
        <v>0</v>
      </c>
      <c r="H1773">
        <v>2755502</v>
      </c>
    </row>
    <row r="1774" spans="1:8" x14ac:dyDescent="0.25">
      <c r="A1774" t="str">
        <f>COUNTIF($E$2:E1774,E1774)&amp;E1774</f>
        <v xml:space="preserve">65Bilgi İşlem Daire Başkanlığı </v>
      </c>
      <c r="B1774" t="s">
        <v>2082</v>
      </c>
      <c r="C1774" t="s">
        <v>1915</v>
      </c>
      <c r="D1774" t="s">
        <v>1992</v>
      </c>
      <c r="E1774" t="s">
        <v>22</v>
      </c>
      <c r="F1774">
        <v>0</v>
      </c>
      <c r="G1774">
        <v>0</v>
      </c>
      <c r="H1774">
        <v>2755833</v>
      </c>
    </row>
    <row r="1775" spans="1:8" x14ac:dyDescent="0.25">
      <c r="A1775" t="str">
        <f>COUNTIF($E$2:E1775,E1775)&amp;E1775</f>
        <v>21Yabancı Diller Yüksekokulu Müdürlüğü</v>
      </c>
      <c r="B1775" t="s">
        <v>2969</v>
      </c>
      <c r="C1775" t="s">
        <v>1916</v>
      </c>
      <c r="D1775" t="s">
        <v>1991</v>
      </c>
      <c r="E1775" t="s">
        <v>130</v>
      </c>
      <c r="F1775">
        <v>0</v>
      </c>
      <c r="G1775">
        <v>0</v>
      </c>
      <c r="H1775">
        <v>2755908</v>
      </c>
    </row>
    <row r="1776" spans="1:8" x14ac:dyDescent="0.25">
      <c r="A1776" t="str">
        <f>COUNTIF($E$2:E1776,E1776)&amp;E1776</f>
        <v>22Sosyal Bilimler Enstitüsü Müdürlüğü</v>
      </c>
      <c r="B1776" t="s">
        <v>2310</v>
      </c>
      <c r="C1776" t="s">
        <v>1917</v>
      </c>
      <c r="D1776" t="s">
        <v>1991</v>
      </c>
      <c r="E1776" t="s">
        <v>116</v>
      </c>
      <c r="F1776">
        <v>0</v>
      </c>
      <c r="G1776">
        <v>0</v>
      </c>
      <c r="H1776">
        <v>2755957</v>
      </c>
    </row>
    <row r="1777" spans="1:8" x14ac:dyDescent="0.25">
      <c r="A1777" t="str">
        <f>COUNTIF($E$2:E1777,E1777)&amp;E1777</f>
        <v>15Uzaktan Eğitim Uygulmama ve Araştırma Merkezi</v>
      </c>
      <c r="B1777" t="s">
        <v>2868</v>
      </c>
      <c r="C1777" t="s">
        <v>1918</v>
      </c>
      <c r="D1777" t="s">
        <v>1991</v>
      </c>
      <c r="E1777" t="s">
        <v>127</v>
      </c>
      <c r="F1777">
        <v>0</v>
      </c>
      <c r="G1777">
        <v>0</v>
      </c>
      <c r="H1777">
        <v>2756112</v>
      </c>
    </row>
    <row r="1778" spans="1:8" x14ac:dyDescent="0.25">
      <c r="A1778" t="str">
        <f>COUNTIF($E$2:E1778,E1778)&amp;E1778</f>
        <v>165Sağlık Kültür ve Spor Daire Başkanlığı</v>
      </c>
      <c r="B1778" t="s">
        <v>2082</v>
      </c>
      <c r="C1778" t="s">
        <v>1919</v>
      </c>
      <c r="D1778" t="s">
        <v>1992</v>
      </c>
      <c r="E1778" t="s">
        <v>45</v>
      </c>
      <c r="F1778">
        <v>0</v>
      </c>
      <c r="G1778">
        <v>0</v>
      </c>
      <c r="H1778">
        <v>2756369</v>
      </c>
    </row>
    <row r="1779" spans="1:8" x14ac:dyDescent="0.25">
      <c r="A1779" t="str">
        <f>COUNTIF($E$2:E1779,E1779)&amp;E1779</f>
        <v>29Global Etkileşim ve Basın Ofisi (eski ismi Basın Bürosu (Rektörlüğe Bağlı Birim))</v>
      </c>
      <c r="B1779" t="s">
        <v>2488</v>
      </c>
      <c r="C1779" t="s">
        <v>1920</v>
      </c>
      <c r="D1779" t="s">
        <v>1991</v>
      </c>
      <c r="E1779" t="s">
        <v>138</v>
      </c>
      <c r="F1779">
        <v>0</v>
      </c>
      <c r="G1779">
        <v>0</v>
      </c>
      <c r="H1779">
        <v>2757193</v>
      </c>
    </row>
    <row r="1780" spans="1:8" x14ac:dyDescent="0.25">
      <c r="A1780" t="str">
        <f>COUNTIF($E$2:E1780,E1780)&amp;E1780</f>
        <v>16GİSAM - Görsel İşitsel Sistemler Araş. ve Uyg. Mrk. (Rektörlüğe Bağlı Birim)</v>
      </c>
      <c r="B1780" t="s">
        <v>2815</v>
      </c>
      <c r="C1780" t="s">
        <v>1921</v>
      </c>
      <c r="D1780" t="s">
        <v>1991</v>
      </c>
      <c r="E1780" t="s">
        <v>131</v>
      </c>
      <c r="F1780">
        <v>0</v>
      </c>
      <c r="G1780">
        <v>0</v>
      </c>
      <c r="H1780">
        <v>2758019</v>
      </c>
    </row>
    <row r="1781" spans="1:8" x14ac:dyDescent="0.25">
      <c r="A1781" t="str">
        <f>COUNTIF($E$2:E1781,E1781)&amp;E1781</f>
        <v>43ROMER - Robotik ve Yapay Zeka Teknolojileri Uygulama ve Araştırma Merkezi</v>
      </c>
      <c r="B1781" t="s">
        <v>2669</v>
      </c>
      <c r="C1781" t="s">
        <v>1922</v>
      </c>
      <c r="D1781" t="s">
        <v>1991</v>
      </c>
      <c r="E1781" t="s">
        <v>44</v>
      </c>
      <c r="F1781">
        <v>0</v>
      </c>
      <c r="G1781">
        <v>0</v>
      </c>
      <c r="H1781">
        <v>2758118</v>
      </c>
    </row>
    <row r="1782" spans="1:8" x14ac:dyDescent="0.25">
      <c r="A1782" t="str">
        <f>COUNTIF($E$2:E1782,E1782)&amp;E1782</f>
        <v>88İktisadi ve İdari Bilimler Fakültesi</v>
      </c>
      <c r="B1782" t="s">
        <v>2979</v>
      </c>
      <c r="C1782" t="s">
        <v>1923</v>
      </c>
      <c r="D1782" t="s">
        <v>1991</v>
      </c>
      <c r="E1782" t="s">
        <v>35</v>
      </c>
      <c r="F1782">
        <v>0</v>
      </c>
      <c r="G1782">
        <v>0</v>
      </c>
      <c r="H1782">
        <v>2758431</v>
      </c>
    </row>
    <row r="1783" spans="1:8" x14ac:dyDescent="0.25">
      <c r="A1783" t="str">
        <f>COUNTIF($E$2:E1783,E1783)&amp;E1783</f>
        <v>88Mimarlık Fakültesi</v>
      </c>
      <c r="B1783" t="s">
        <v>2078</v>
      </c>
      <c r="C1783" t="s">
        <v>1924</v>
      </c>
      <c r="D1783" t="s">
        <v>1991</v>
      </c>
      <c r="E1783" t="s">
        <v>39</v>
      </c>
      <c r="F1783">
        <v>0</v>
      </c>
      <c r="G1783">
        <v>0</v>
      </c>
      <c r="H1783">
        <v>2758795</v>
      </c>
    </row>
    <row r="1784" spans="1:8" x14ac:dyDescent="0.25">
      <c r="A1784" t="str">
        <f>COUNTIF($E$2:E1784,E1784)&amp;E1784</f>
        <v>70Öğrenci Dekanlığı</v>
      </c>
      <c r="B1784" t="s">
        <v>2660</v>
      </c>
      <c r="C1784" t="s">
        <v>1925</v>
      </c>
      <c r="D1784" t="s">
        <v>1992</v>
      </c>
      <c r="E1784" t="s">
        <v>117</v>
      </c>
      <c r="F1784">
        <v>0</v>
      </c>
      <c r="G1784">
        <v>0</v>
      </c>
      <c r="H1784">
        <v>2759181</v>
      </c>
    </row>
    <row r="1785" spans="1:8" x14ac:dyDescent="0.25">
      <c r="A1785" t="str">
        <f>COUNTIF($E$2:E1785,E1785)&amp;E1785</f>
        <v>89Mimarlık Fakültesi</v>
      </c>
      <c r="B1785" t="s">
        <v>2955</v>
      </c>
      <c r="C1785" t="s">
        <v>1926</v>
      </c>
      <c r="D1785" t="s">
        <v>1991</v>
      </c>
      <c r="E1785" t="s">
        <v>39</v>
      </c>
      <c r="F1785">
        <v>0</v>
      </c>
      <c r="G1785">
        <v>0</v>
      </c>
      <c r="H1785">
        <v>2760080</v>
      </c>
    </row>
    <row r="1786" spans="1:8" x14ac:dyDescent="0.25">
      <c r="A1786" t="str">
        <f>COUNTIF($E$2:E1786,E1786)&amp;E1786</f>
        <v xml:space="preserve">91Eğitim Fakültesi </v>
      </c>
      <c r="B1786" t="s">
        <v>2969</v>
      </c>
      <c r="C1786" t="s">
        <v>1927</v>
      </c>
      <c r="D1786" t="s">
        <v>1991</v>
      </c>
      <c r="E1786" t="s">
        <v>120</v>
      </c>
      <c r="F1786">
        <v>0</v>
      </c>
      <c r="G1786">
        <v>0</v>
      </c>
      <c r="H1786">
        <v>2761021</v>
      </c>
    </row>
    <row r="1787" spans="1:8" x14ac:dyDescent="0.25">
      <c r="A1787" t="str">
        <f>COUNTIF($E$2:E1787,E1787)&amp;E1787</f>
        <v>166Sağlık Kültür ve Spor Daire Başkanlığı</v>
      </c>
      <c r="B1787" t="s">
        <v>2397</v>
      </c>
      <c r="C1787" t="s">
        <v>1928</v>
      </c>
      <c r="D1787" t="s">
        <v>1992</v>
      </c>
      <c r="E1787" t="s">
        <v>45</v>
      </c>
      <c r="F1787">
        <v>0</v>
      </c>
      <c r="G1787">
        <v>0</v>
      </c>
      <c r="H1787">
        <v>2761500</v>
      </c>
    </row>
    <row r="1788" spans="1:8" x14ac:dyDescent="0.25">
      <c r="A1788" t="str">
        <f>COUNTIF($E$2:E1788,E1788)&amp;E1788</f>
        <v>167Sağlık Kültür ve Spor Daire Başkanlığı</v>
      </c>
      <c r="B1788" t="s">
        <v>2835</v>
      </c>
      <c r="C1788" t="s">
        <v>1929</v>
      </c>
      <c r="D1788" t="s">
        <v>1992</v>
      </c>
      <c r="E1788" t="s">
        <v>45</v>
      </c>
      <c r="F1788">
        <v>0</v>
      </c>
      <c r="G1788">
        <v>0</v>
      </c>
      <c r="H1788">
        <v>2761591</v>
      </c>
    </row>
    <row r="1789" spans="1:8" x14ac:dyDescent="0.25">
      <c r="A1789" t="str">
        <f>COUNTIF($E$2:E1789,E1789)&amp;E1789</f>
        <v>44ROMER - Robotik ve Yapay Zeka Teknolojileri Uygulama ve Araştırma Merkezi</v>
      </c>
      <c r="B1789" t="s">
        <v>2122</v>
      </c>
      <c r="C1789" t="s">
        <v>1930</v>
      </c>
      <c r="D1789" t="s">
        <v>1991</v>
      </c>
      <c r="E1789" t="s">
        <v>44</v>
      </c>
      <c r="F1789">
        <v>0</v>
      </c>
      <c r="G1789">
        <v>0</v>
      </c>
      <c r="H1789">
        <v>2762201</v>
      </c>
    </row>
    <row r="1790" spans="1:8" x14ac:dyDescent="0.25">
      <c r="A1790" t="str">
        <f>COUNTIF($E$2:E1790,E1790)&amp;E1790</f>
        <v>39Teknokent Proje Yönetim ve Danışmanlık Ofisi / TEKNOKENT Teknoloji Transfer Ofisi</v>
      </c>
      <c r="B1790" t="s">
        <v>2191</v>
      </c>
      <c r="C1790" t="s">
        <v>1931</v>
      </c>
      <c r="D1790" t="s">
        <v>1991</v>
      </c>
      <c r="E1790" t="s">
        <v>51</v>
      </c>
      <c r="F1790">
        <v>0</v>
      </c>
      <c r="G1790">
        <v>0</v>
      </c>
      <c r="H1790">
        <v>2762227</v>
      </c>
    </row>
    <row r="1791" spans="1:8" x14ac:dyDescent="0.25">
      <c r="A1791" t="str">
        <f>COUNTIF($E$2:E1791,E1791)&amp;E1791</f>
        <v>132Fen-Edebiyat Fakültesi</v>
      </c>
      <c r="B1791" t="s">
        <v>2191</v>
      </c>
      <c r="C1791" t="s">
        <v>1932</v>
      </c>
      <c r="D1791" t="s">
        <v>1991</v>
      </c>
      <c r="E1791" t="s">
        <v>31</v>
      </c>
      <c r="F1791">
        <v>0</v>
      </c>
      <c r="G1791">
        <v>0</v>
      </c>
      <c r="H1791">
        <v>2762680</v>
      </c>
    </row>
    <row r="1792" spans="1:8" x14ac:dyDescent="0.25">
      <c r="A1792" t="str">
        <f>COUNTIF($E$2:E1792,E1792)&amp;E1792</f>
        <v>40Teknokent Proje Yönetim ve Danışmanlık Ofisi / TEKNOKENT Teknoloji Transfer Ofisi</v>
      </c>
      <c r="B1792" t="s">
        <v>2711</v>
      </c>
      <c r="C1792" t="s">
        <v>1933</v>
      </c>
      <c r="D1792" t="s">
        <v>1991</v>
      </c>
      <c r="E1792" t="s">
        <v>51</v>
      </c>
      <c r="F1792">
        <v>0</v>
      </c>
      <c r="G1792">
        <v>0</v>
      </c>
      <c r="H1792">
        <v>2762854</v>
      </c>
    </row>
    <row r="1793" spans="1:8" x14ac:dyDescent="0.25">
      <c r="A1793" t="str">
        <f>COUNTIF($E$2:E1793,E1793)&amp;E1793</f>
        <v>168Sağlık Kültür ve Spor Daire Başkanlığı</v>
      </c>
      <c r="B1793" t="s">
        <v>3004</v>
      </c>
      <c r="C1793" t="s">
        <v>1934</v>
      </c>
      <c r="D1793" t="s">
        <v>1992</v>
      </c>
      <c r="E1793" t="s">
        <v>45</v>
      </c>
      <c r="F1793">
        <v>0</v>
      </c>
      <c r="G1793">
        <v>0</v>
      </c>
      <c r="H1793">
        <v>2763027</v>
      </c>
    </row>
    <row r="1794" spans="1:8" x14ac:dyDescent="0.25">
      <c r="A1794" t="str">
        <f>COUNTIF($E$2:E1794,E1794)&amp;E1794</f>
        <v>10UEAM-Uygulamalı Etik Araştırma Merkezi</v>
      </c>
      <c r="B1794" t="s">
        <v>3005</v>
      </c>
      <c r="C1794" t="s">
        <v>1935</v>
      </c>
      <c r="D1794" t="s">
        <v>1992</v>
      </c>
      <c r="E1794" t="s">
        <v>53</v>
      </c>
      <c r="F1794">
        <v>0</v>
      </c>
      <c r="G1794">
        <v>0</v>
      </c>
      <c r="H1794">
        <v>2763068</v>
      </c>
    </row>
    <row r="1795" spans="1:8" x14ac:dyDescent="0.25">
      <c r="A1795" t="str">
        <f>COUNTIF($E$2:E1795,E1795)&amp;E1795</f>
        <v>11UEAM-Uygulamalı Etik Araştırma Merkezi</v>
      </c>
      <c r="B1795" t="s">
        <v>2038</v>
      </c>
      <c r="C1795" t="s">
        <v>1936</v>
      </c>
      <c r="D1795" t="s">
        <v>1992</v>
      </c>
      <c r="E1795" t="s">
        <v>53</v>
      </c>
      <c r="F1795">
        <v>0</v>
      </c>
      <c r="G1795">
        <v>0</v>
      </c>
      <c r="H1795">
        <v>2763092</v>
      </c>
    </row>
    <row r="1796" spans="1:8" x14ac:dyDescent="0.25">
      <c r="A1796" t="str">
        <f>COUNTIF($E$2:E1796,E1796)&amp;E1796</f>
        <v>169Sağlık Kültür ve Spor Daire Başkanlığı</v>
      </c>
      <c r="B1796" t="s">
        <v>2190</v>
      </c>
      <c r="C1796" t="s">
        <v>1937</v>
      </c>
      <c r="D1796" t="s">
        <v>1992</v>
      </c>
      <c r="E1796" t="s">
        <v>45</v>
      </c>
      <c r="F1796">
        <v>0</v>
      </c>
      <c r="G1796">
        <v>0</v>
      </c>
      <c r="H1796">
        <v>2763142</v>
      </c>
    </row>
    <row r="1797" spans="1:8" x14ac:dyDescent="0.25">
      <c r="A1797" t="str">
        <f>COUNTIF($E$2:E1797,E1797)&amp;E1797</f>
        <v>17ÖGEM-Öğrenme ve Öğretmeyi Geliştime Uygulama ve Araştırma Merkezi</v>
      </c>
      <c r="B1797" t="s">
        <v>2232</v>
      </c>
      <c r="C1797" t="s">
        <v>1938</v>
      </c>
      <c r="D1797" t="s">
        <v>1991</v>
      </c>
      <c r="E1797" t="s">
        <v>111</v>
      </c>
      <c r="F1797">
        <v>0</v>
      </c>
      <c r="G1797">
        <v>0</v>
      </c>
      <c r="H1797">
        <v>2763241</v>
      </c>
    </row>
    <row r="1798" spans="1:8" x14ac:dyDescent="0.25">
      <c r="A1798" t="str">
        <f>COUNTIF($E$2:E1798,E1798)&amp;E1798</f>
        <v>89İktisadi ve İdari Bilimler Fakültesi</v>
      </c>
      <c r="B1798" t="s">
        <v>2201</v>
      </c>
      <c r="C1798" t="s">
        <v>1939</v>
      </c>
      <c r="D1798" t="s">
        <v>1991</v>
      </c>
      <c r="E1798" t="s">
        <v>35</v>
      </c>
      <c r="F1798">
        <v>0</v>
      </c>
      <c r="G1798">
        <v>0</v>
      </c>
      <c r="H1798">
        <v>2763399</v>
      </c>
    </row>
    <row r="1799" spans="1:8" x14ac:dyDescent="0.25">
      <c r="A1799" t="str">
        <f>COUNTIF($E$2:E1799,E1799)&amp;E1799</f>
        <v>170Sağlık Kültür ve Spor Daire Başkanlığı</v>
      </c>
      <c r="B1799" t="s">
        <v>2292</v>
      </c>
      <c r="C1799" t="s">
        <v>1940</v>
      </c>
      <c r="D1799" t="s">
        <v>1992</v>
      </c>
      <c r="E1799" t="s">
        <v>45</v>
      </c>
      <c r="F1799">
        <v>0</v>
      </c>
      <c r="G1799">
        <v>0</v>
      </c>
      <c r="H1799">
        <v>2763563</v>
      </c>
    </row>
    <row r="1800" spans="1:8" x14ac:dyDescent="0.25">
      <c r="A1800" t="str">
        <f>COUNTIF($E$2:E1800,E1800)&amp;E1800</f>
        <v>41Teknokent Proje Yönetim ve Danışmanlık Ofisi / TEKNOKENT Teknoloji Transfer Ofisi</v>
      </c>
      <c r="B1800" t="s">
        <v>2292</v>
      </c>
      <c r="C1800" t="s">
        <v>1941</v>
      </c>
      <c r="D1800" t="s">
        <v>1991</v>
      </c>
      <c r="E1800" t="s">
        <v>51</v>
      </c>
      <c r="F1800">
        <v>0</v>
      </c>
      <c r="G1800">
        <v>0</v>
      </c>
      <c r="H1800">
        <v>2763712</v>
      </c>
    </row>
    <row r="1801" spans="1:8" x14ac:dyDescent="0.25">
      <c r="A1801" t="str">
        <f>COUNTIF($E$2:E1801,E1801)&amp;E1801</f>
        <v>62Kütüphane ve Dokümantasyon Daire Başkanlığı</v>
      </c>
      <c r="B1801" t="s">
        <v>2404</v>
      </c>
      <c r="C1801" t="s">
        <v>1942</v>
      </c>
      <c r="D1801" t="s">
        <v>1992</v>
      </c>
      <c r="E1801" t="s">
        <v>38</v>
      </c>
      <c r="F1801">
        <v>0</v>
      </c>
      <c r="G1801">
        <v>0</v>
      </c>
      <c r="H1801">
        <v>2763738</v>
      </c>
    </row>
    <row r="1802" spans="1:8" x14ac:dyDescent="0.25">
      <c r="A1802" t="str">
        <f>COUNTIF($E$2:E1802,E1802)&amp;E1802</f>
        <v>18BİLTİR Merkezi (Bilgis. Dest. Tas. İmalat ve Rob. Araş.ve Uyg. Mrk.)</v>
      </c>
      <c r="B1802" t="s">
        <v>3006</v>
      </c>
      <c r="C1802" t="s">
        <v>1943</v>
      </c>
      <c r="D1802" t="s">
        <v>1991</v>
      </c>
      <c r="E1802" t="s">
        <v>119</v>
      </c>
      <c r="F1802">
        <v>0</v>
      </c>
      <c r="G1802">
        <v>0</v>
      </c>
      <c r="H1802">
        <v>2763894</v>
      </c>
    </row>
    <row r="1803" spans="1:8" x14ac:dyDescent="0.25">
      <c r="A1803" t="str">
        <f>COUNTIF($E$2:E1803,E1803)&amp;E1803</f>
        <v xml:space="preserve">66Bilgi İşlem Daire Başkanlığı </v>
      </c>
      <c r="B1803" t="s">
        <v>2890</v>
      </c>
      <c r="C1803" t="s">
        <v>1944</v>
      </c>
      <c r="D1803" t="s">
        <v>1992</v>
      </c>
      <c r="E1803" t="s">
        <v>22</v>
      </c>
      <c r="F1803">
        <v>0</v>
      </c>
      <c r="G1803">
        <v>0</v>
      </c>
      <c r="H1803">
        <v>2763951</v>
      </c>
    </row>
    <row r="1804" spans="1:8" x14ac:dyDescent="0.25">
      <c r="A1804" t="str">
        <f>COUNTIF($E$2:E1804,E1804)&amp;E1804</f>
        <v>171Sağlık Kültür ve Spor Daire Başkanlığı</v>
      </c>
      <c r="B1804" t="s">
        <v>2190</v>
      </c>
      <c r="C1804" t="s">
        <v>1945</v>
      </c>
      <c r="D1804" t="s">
        <v>1992</v>
      </c>
      <c r="E1804" t="s">
        <v>45</v>
      </c>
      <c r="F1804">
        <v>0</v>
      </c>
      <c r="G1804">
        <v>0</v>
      </c>
      <c r="H1804">
        <v>2764280</v>
      </c>
    </row>
    <row r="1805" spans="1:8" x14ac:dyDescent="0.25">
      <c r="A1805" t="str">
        <f>COUNTIF($E$2:E1805,E1805)&amp;E1805</f>
        <v>90Mimarlık Fakültesi</v>
      </c>
      <c r="B1805" t="s">
        <v>2367</v>
      </c>
      <c r="C1805" t="s">
        <v>1946</v>
      </c>
      <c r="D1805" t="s">
        <v>1991</v>
      </c>
      <c r="E1805" t="s">
        <v>39</v>
      </c>
      <c r="F1805">
        <v>0</v>
      </c>
      <c r="G1805">
        <v>0</v>
      </c>
      <c r="H1805">
        <v>2764447</v>
      </c>
    </row>
    <row r="1806" spans="1:8" x14ac:dyDescent="0.25">
      <c r="A1806" t="str">
        <f>COUNTIF($E$2:E1806,E1806)&amp;E1806</f>
        <v>42Teknokent Proje Yönetim ve Danışmanlık Ofisi / TEKNOKENT Teknoloji Transfer Ofisi</v>
      </c>
      <c r="B1806" t="s">
        <v>2728</v>
      </c>
      <c r="C1806" t="s">
        <v>1947</v>
      </c>
      <c r="D1806" t="s">
        <v>1991</v>
      </c>
      <c r="E1806" t="s">
        <v>51</v>
      </c>
      <c r="F1806">
        <v>0</v>
      </c>
      <c r="G1806">
        <v>0</v>
      </c>
      <c r="H1806">
        <v>2765287</v>
      </c>
    </row>
    <row r="1807" spans="1:8" x14ac:dyDescent="0.25">
      <c r="A1807" t="str">
        <f>COUNTIF($E$2:E1807,E1807)&amp;E1807</f>
        <v>43Teknokent Proje Yönetim ve Danışmanlık Ofisi / TEKNOKENT Teknoloji Transfer Ofisi</v>
      </c>
      <c r="B1807" t="s">
        <v>2165</v>
      </c>
      <c r="C1807" t="s">
        <v>1948</v>
      </c>
      <c r="D1807" t="s">
        <v>1991</v>
      </c>
      <c r="E1807" t="s">
        <v>51</v>
      </c>
      <c r="F1807">
        <v>0</v>
      </c>
      <c r="G1807">
        <v>0</v>
      </c>
      <c r="H1807">
        <v>2765329</v>
      </c>
    </row>
    <row r="1808" spans="1:8" x14ac:dyDescent="0.25">
      <c r="A1808" t="str">
        <f>COUNTIF($E$2:E1808,E1808)&amp;E1808</f>
        <v>44Teknokent Proje Yönetim ve Danışmanlık Ofisi / TEKNOKENT Teknoloji Transfer Ofisi</v>
      </c>
      <c r="B1808" t="s">
        <v>2310</v>
      </c>
      <c r="C1808" t="s">
        <v>1949</v>
      </c>
      <c r="D1808" t="s">
        <v>1991</v>
      </c>
      <c r="E1808" t="s">
        <v>51</v>
      </c>
      <c r="F1808">
        <v>0</v>
      </c>
      <c r="G1808">
        <v>0</v>
      </c>
      <c r="H1808">
        <v>2765337</v>
      </c>
    </row>
    <row r="1809" spans="1:8" x14ac:dyDescent="0.25">
      <c r="A1809" t="str">
        <f>COUNTIF($E$2:E1809,E1809)&amp;E1809</f>
        <v>35Personel Dairesi Başkanlığı</v>
      </c>
      <c r="B1809" t="s">
        <v>2764</v>
      </c>
      <c r="C1809" t="s">
        <v>1950</v>
      </c>
      <c r="D1809" t="s">
        <v>1992</v>
      </c>
      <c r="E1809" t="s">
        <v>128</v>
      </c>
      <c r="F1809">
        <v>0</v>
      </c>
      <c r="G1809">
        <v>0</v>
      </c>
      <c r="H1809">
        <v>2765725</v>
      </c>
    </row>
    <row r="1810" spans="1:8" x14ac:dyDescent="0.25">
      <c r="A1810" t="str">
        <f>COUNTIF($E$2:E1810,E1810)&amp;E1810</f>
        <v>91Mimarlık Fakültesi</v>
      </c>
      <c r="B1810" t="s">
        <v>2051</v>
      </c>
      <c r="C1810" t="s">
        <v>1951</v>
      </c>
      <c r="D1810" t="s">
        <v>1991</v>
      </c>
      <c r="E1810" t="s">
        <v>39</v>
      </c>
      <c r="F1810">
        <v>0</v>
      </c>
      <c r="G1810">
        <v>0</v>
      </c>
      <c r="H1810">
        <v>2766699</v>
      </c>
    </row>
    <row r="1811" spans="1:8" x14ac:dyDescent="0.25">
      <c r="A1811" t="str">
        <f>COUNTIF($E$2:E1811,E1811)&amp;E1811</f>
        <v xml:space="preserve">67Bilgi İşlem Daire Başkanlığı </v>
      </c>
      <c r="B1811" t="s">
        <v>2252</v>
      </c>
      <c r="C1811" t="s">
        <v>1952</v>
      </c>
      <c r="D1811" t="s">
        <v>1992</v>
      </c>
      <c r="E1811" t="s">
        <v>22</v>
      </c>
      <c r="F1811">
        <v>0</v>
      </c>
      <c r="G1811">
        <v>0</v>
      </c>
      <c r="H1811">
        <v>2768034</v>
      </c>
    </row>
    <row r="1812" spans="1:8" x14ac:dyDescent="0.25">
      <c r="A1812" t="str">
        <f>COUNTIF($E$2:E1812,E1812)&amp;E1812</f>
        <v>172Sağlık Kültür ve Spor Daire Başkanlığı</v>
      </c>
      <c r="B1812" t="s">
        <v>3007</v>
      </c>
      <c r="C1812" t="s">
        <v>1953</v>
      </c>
      <c r="D1812" t="s">
        <v>1992</v>
      </c>
      <c r="E1812" t="s">
        <v>45</v>
      </c>
      <c r="F1812">
        <v>0</v>
      </c>
      <c r="G1812">
        <v>0</v>
      </c>
      <c r="H1812">
        <v>2768075</v>
      </c>
    </row>
    <row r="1813" spans="1:8" x14ac:dyDescent="0.25">
      <c r="A1813" t="str">
        <f>COUNTIF($E$2:E1813,E1813)&amp;E1813</f>
        <v>92Mimarlık Fakültesi</v>
      </c>
      <c r="B1813" t="s">
        <v>2078</v>
      </c>
      <c r="C1813" t="s">
        <v>1954</v>
      </c>
      <c r="D1813" t="s">
        <v>1991</v>
      </c>
      <c r="E1813" t="s">
        <v>39</v>
      </c>
      <c r="F1813">
        <v>0</v>
      </c>
      <c r="G1813">
        <v>0</v>
      </c>
      <c r="H1813">
        <v>2768315</v>
      </c>
    </row>
    <row r="1814" spans="1:8" x14ac:dyDescent="0.25">
      <c r="A1814" t="str">
        <f>COUNTIF($E$2:E1814,E1814)&amp;E1814</f>
        <v>90İktisadi ve İdari Bilimler Fakültesi</v>
      </c>
      <c r="B1814" t="s">
        <v>3008</v>
      </c>
      <c r="C1814" t="s">
        <v>1955</v>
      </c>
      <c r="D1814" t="s">
        <v>1991</v>
      </c>
      <c r="E1814" t="s">
        <v>35</v>
      </c>
      <c r="F1814">
        <v>0</v>
      </c>
      <c r="G1814">
        <v>0</v>
      </c>
      <c r="H1814">
        <v>2768471</v>
      </c>
    </row>
    <row r="1815" spans="1:8" x14ac:dyDescent="0.25">
      <c r="A1815" t="str">
        <f>COUNTIF($E$2:E1815,E1815)&amp;E1815</f>
        <v xml:space="preserve">92Eğitim Fakültesi </v>
      </c>
      <c r="B1815" t="s">
        <v>2653</v>
      </c>
      <c r="C1815" t="s">
        <v>1956</v>
      </c>
      <c r="D1815" t="s">
        <v>1991</v>
      </c>
      <c r="E1815" t="s">
        <v>120</v>
      </c>
      <c r="F1815">
        <v>0</v>
      </c>
      <c r="G1815">
        <v>0</v>
      </c>
      <c r="H1815">
        <v>2769552</v>
      </c>
    </row>
    <row r="1816" spans="1:8" x14ac:dyDescent="0.25">
      <c r="A1816" t="str">
        <f>COUNTIF($E$2:E1816,E1816)&amp;E1816</f>
        <v xml:space="preserve">68Bilgi İşlem Daire Başkanlığı </v>
      </c>
      <c r="B1816" t="s">
        <v>2987</v>
      </c>
      <c r="C1816" t="s">
        <v>1957</v>
      </c>
      <c r="D1816" t="s">
        <v>1992</v>
      </c>
      <c r="E1816" t="s">
        <v>22</v>
      </c>
      <c r="F1816">
        <v>0</v>
      </c>
      <c r="G1816">
        <v>0</v>
      </c>
      <c r="H1816">
        <v>2770428</v>
      </c>
    </row>
    <row r="1817" spans="1:8" x14ac:dyDescent="0.25">
      <c r="A1817" t="str">
        <f>COUNTIF($E$2:E1817,E1817)&amp;E1817</f>
        <v>173Sağlık Kültür ve Spor Daire Başkanlığı</v>
      </c>
      <c r="B1817" t="s">
        <v>2880</v>
      </c>
      <c r="C1817" t="s">
        <v>1958</v>
      </c>
      <c r="D1817" t="s">
        <v>1992</v>
      </c>
      <c r="E1817" t="s">
        <v>45</v>
      </c>
      <c r="F1817">
        <v>0</v>
      </c>
      <c r="G1817">
        <v>0</v>
      </c>
      <c r="H1817">
        <v>2770832</v>
      </c>
    </row>
    <row r="1818" spans="1:8" x14ac:dyDescent="0.25">
      <c r="A1818" t="str">
        <f>COUNTIF($E$2:E1818,E1818)&amp;E1818</f>
        <v>71Öğrenci Dekanlığı</v>
      </c>
      <c r="B1818" t="s">
        <v>2653</v>
      </c>
      <c r="C1818" t="s">
        <v>1959</v>
      </c>
      <c r="D1818" t="s">
        <v>1992</v>
      </c>
      <c r="E1818" t="s">
        <v>117</v>
      </c>
      <c r="F1818">
        <v>0</v>
      </c>
      <c r="G1818">
        <v>0</v>
      </c>
      <c r="H1818">
        <v>2771517</v>
      </c>
    </row>
    <row r="1819" spans="1:8" x14ac:dyDescent="0.25">
      <c r="A1819" t="str">
        <f>COUNTIF($E$2:E1819,E1819)&amp;E1819</f>
        <v>93Mimarlık Fakültesi</v>
      </c>
      <c r="B1819" t="s">
        <v>2835</v>
      </c>
      <c r="C1819" t="s">
        <v>1960</v>
      </c>
      <c r="D1819" t="s">
        <v>1991</v>
      </c>
      <c r="E1819" t="s">
        <v>39</v>
      </c>
      <c r="F1819">
        <v>0</v>
      </c>
      <c r="G1819">
        <v>0</v>
      </c>
      <c r="H1819">
        <v>2771939</v>
      </c>
    </row>
    <row r="1820" spans="1:8" x14ac:dyDescent="0.25">
      <c r="A1820" t="str">
        <f>COUNTIF($E$2:E1820,E1820)&amp;E1820</f>
        <v>45ROMER - Robotik ve Yapay Zeka Teknolojileri Uygulama ve Araştırma Merkezi</v>
      </c>
      <c r="B1820" t="s">
        <v>2675</v>
      </c>
      <c r="C1820" t="s">
        <v>1961</v>
      </c>
      <c r="D1820" t="s">
        <v>1991</v>
      </c>
      <c r="E1820" t="s">
        <v>44</v>
      </c>
      <c r="F1820">
        <v>0</v>
      </c>
      <c r="G1820">
        <v>0</v>
      </c>
      <c r="H1820">
        <v>2772028</v>
      </c>
    </row>
    <row r="1821" spans="1:8" x14ac:dyDescent="0.25">
      <c r="A1821" t="str">
        <f>COUNTIF($E$2:E1821,E1821)&amp;E1821</f>
        <v>45Teknokent Proje Yönetim ve Danışmanlık Ofisi / TEKNOKENT Teknoloji Transfer Ofisi</v>
      </c>
      <c r="B1821" t="s">
        <v>2191</v>
      </c>
      <c r="C1821" t="s">
        <v>1962</v>
      </c>
      <c r="D1821" t="s">
        <v>1991</v>
      </c>
      <c r="E1821" t="s">
        <v>51</v>
      </c>
      <c r="F1821">
        <v>0</v>
      </c>
      <c r="G1821">
        <v>0</v>
      </c>
      <c r="H1821">
        <v>2772309</v>
      </c>
    </row>
    <row r="1822" spans="1:8" x14ac:dyDescent="0.25">
      <c r="A1822" t="str">
        <f>COUNTIF($E$2:E1822,E1822)&amp;E1822</f>
        <v>91İktisadi ve İdari Bilimler Fakültesi</v>
      </c>
      <c r="B1822" t="s">
        <v>2414</v>
      </c>
      <c r="C1822" t="s">
        <v>1963</v>
      </c>
      <c r="D1822" t="s">
        <v>1991</v>
      </c>
      <c r="E1822" t="s">
        <v>35</v>
      </c>
      <c r="F1822">
        <v>0</v>
      </c>
      <c r="G1822">
        <v>0</v>
      </c>
      <c r="H1822">
        <v>2772440</v>
      </c>
    </row>
    <row r="1823" spans="1:8" x14ac:dyDescent="0.25">
      <c r="A1823" t="str">
        <f>COUNTIF($E$2:E1823,E1823)&amp;E1823</f>
        <v xml:space="preserve">93Eğitim Fakültesi </v>
      </c>
      <c r="B1823" t="s">
        <v>2964</v>
      </c>
      <c r="C1823" t="s">
        <v>1964</v>
      </c>
      <c r="D1823" t="s">
        <v>1991</v>
      </c>
      <c r="E1823" t="s">
        <v>120</v>
      </c>
      <c r="F1823">
        <v>0</v>
      </c>
      <c r="G1823">
        <v>0</v>
      </c>
      <c r="H1823">
        <v>2772846</v>
      </c>
    </row>
    <row r="1824" spans="1:8" x14ac:dyDescent="0.25">
      <c r="A1824" t="str">
        <f>COUNTIF($E$2:E1824,E1824)&amp;E1824</f>
        <v>9Bilimsel Araştırma Projeleri Koordinasyon Birimi Koordinatörlüğü</v>
      </c>
      <c r="B1824" t="s">
        <v>2486</v>
      </c>
      <c r="C1824" t="s">
        <v>1965</v>
      </c>
      <c r="D1824" t="s">
        <v>1992</v>
      </c>
      <c r="E1824" t="s">
        <v>23</v>
      </c>
      <c r="F1824">
        <v>0</v>
      </c>
      <c r="G1824">
        <v>0</v>
      </c>
      <c r="H1824">
        <v>2773455</v>
      </c>
    </row>
    <row r="1825" spans="1:8" x14ac:dyDescent="0.25">
      <c r="A1825" t="str">
        <f>COUNTIF($E$2:E1825,E1825)&amp;E1825</f>
        <v>22Yabancı Diller Yüksekokulu Müdürlüğü</v>
      </c>
      <c r="B1825" t="s">
        <v>2302</v>
      </c>
      <c r="C1825" t="s">
        <v>1508</v>
      </c>
      <c r="D1825" t="s">
        <v>1991</v>
      </c>
      <c r="E1825" t="s">
        <v>130</v>
      </c>
      <c r="F1825">
        <v>0</v>
      </c>
      <c r="G1825">
        <v>0</v>
      </c>
      <c r="H1825">
        <v>2773547</v>
      </c>
    </row>
    <row r="1826" spans="1:8" x14ac:dyDescent="0.25">
      <c r="A1826" t="str">
        <f>COUNTIF($E$2:E1826,E1826)&amp;E1826</f>
        <v>12TSK Modelleme ve Similasyon Araş.ve Uyg.Mer. (TSK MODSİMMER)</v>
      </c>
      <c r="B1826" t="s">
        <v>2302</v>
      </c>
      <c r="C1826" t="s">
        <v>1966</v>
      </c>
      <c r="D1826" t="s">
        <v>1991</v>
      </c>
      <c r="E1826" t="s">
        <v>52</v>
      </c>
      <c r="F1826">
        <v>0</v>
      </c>
      <c r="G1826">
        <v>0</v>
      </c>
      <c r="H1826">
        <v>2773745</v>
      </c>
    </row>
    <row r="1827" spans="1:8" x14ac:dyDescent="0.25">
      <c r="A1827" t="str">
        <f>COUNTIF($E$2:E1827,E1827)&amp;E1827</f>
        <v>16Uzaktan Eğitim Uygulmama ve Araştırma Merkezi</v>
      </c>
      <c r="B1827" t="s">
        <v>2026</v>
      </c>
      <c r="C1827" t="s">
        <v>1967</v>
      </c>
      <c r="D1827" t="s">
        <v>1991</v>
      </c>
      <c r="E1827" t="s">
        <v>127</v>
      </c>
      <c r="F1827">
        <v>0</v>
      </c>
      <c r="G1827">
        <v>0</v>
      </c>
      <c r="H1827">
        <v>2774214</v>
      </c>
    </row>
    <row r="1828" spans="1:8" x14ac:dyDescent="0.25">
      <c r="A1828" t="str">
        <f>COUNTIF($E$2:E1828,E1828)&amp;E1828</f>
        <v>46ROMER - Robotik ve Yapay Zeka Teknolojileri Uygulama ve Araştırma Merkezi</v>
      </c>
      <c r="B1828" t="s">
        <v>2875</v>
      </c>
      <c r="C1828" t="s">
        <v>1968</v>
      </c>
      <c r="D1828" t="s">
        <v>1991</v>
      </c>
      <c r="E1828" t="s">
        <v>44</v>
      </c>
      <c r="F1828">
        <v>0</v>
      </c>
      <c r="G1828">
        <v>0</v>
      </c>
      <c r="H1828">
        <v>2774669</v>
      </c>
    </row>
    <row r="1829" spans="1:8" x14ac:dyDescent="0.25">
      <c r="A1829" t="str">
        <f>COUNTIF($E$2:E1829,E1829)&amp;E1829</f>
        <v>174Sağlık Kültür ve Spor Daire Başkanlığı</v>
      </c>
      <c r="B1829" t="s">
        <v>2026</v>
      </c>
      <c r="C1829" t="s">
        <v>1969</v>
      </c>
      <c r="D1829" t="s">
        <v>1992</v>
      </c>
      <c r="E1829" t="s">
        <v>45</v>
      </c>
      <c r="F1829">
        <v>0</v>
      </c>
      <c r="G1829">
        <v>0</v>
      </c>
      <c r="H1829">
        <v>2774701</v>
      </c>
    </row>
    <row r="1830" spans="1:8" x14ac:dyDescent="0.25">
      <c r="A1830" t="str">
        <f>COUNTIF($E$2:E1830,E1830)&amp;E1830</f>
        <v>11Mezunlarla İletişim Ofisi</v>
      </c>
      <c r="B1830" t="s">
        <v>2943</v>
      </c>
      <c r="C1830" t="s">
        <v>1970</v>
      </c>
      <c r="D1830" t="s">
        <v>1991</v>
      </c>
      <c r="E1830" t="s">
        <v>125</v>
      </c>
      <c r="F1830">
        <v>0</v>
      </c>
      <c r="G1830">
        <v>0</v>
      </c>
      <c r="H1830">
        <v>2780856</v>
      </c>
    </row>
    <row r="1831" spans="1:8" x14ac:dyDescent="0.25">
      <c r="A1831" t="str">
        <f>COUNTIF($E$2:E1831,E1831)&amp;E1831</f>
        <v>9AdımODTÜ (Rektörlüğe Bağlı Birim)</v>
      </c>
      <c r="B1831" t="s">
        <v>3009</v>
      </c>
      <c r="C1831" t="s">
        <v>1971</v>
      </c>
      <c r="D1831" t="s">
        <v>1991</v>
      </c>
      <c r="E1831" t="s">
        <v>110</v>
      </c>
      <c r="F1831">
        <v>0</v>
      </c>
      <c r="G1831">
        <v>0</v>
      </c>
      <c r="H1831">
        <v>2781060</v>
      </c>
    </row>
    <row r="1832" spans="1:8" x14ac:dyDescent="0.25">
      <c r="A1832" t="str">
        <f>COUNTIF($E$2:E1832,E1832)&amp;E1832</f>
        <v>19BİLTİR Merkezi (Bilgis. Dest. Tas. İmalat ve Rob. Araş.ve Uyg. Mrk.)</v>
      </c>
      <c r="B1832" t="s">
        <v>3010</v>
      </c>
      <c r="C1832" t="s">
        <v>1972</v>
      </c>
      <c r="D1832" t="s">
        <v>1991</v>
      </c>
      <c r="E1832" t="s">
        <v>119</v>
      </c>
      <c r="F1832">
        <v>0</v>
      </c>
      <c r="G1832">
        <v>0</v>
      </c>
      <c r="H1832">
        <v>2781078</v>
      </c>
    </row>
    <row r="1833" spans="1:8" x14ac:dyDescent="0.25">
      <c r="A1833" t="str">
        <f>COUNTIF($E$2:E1833,E1833)&amp;E1833</f>
        <v>94Mimarlık Fakültesi</v>
      </c>
      <c r="B1833" t="s">
        <v>2506</v>
      </c>
      <c r="C1833" t="s">
        <v>1973</v>
      </c>
      <c r="D1833" t="s">
        <v>1991</v>
      </c>
      <c r="E1833" t="s">
        <v>39</v>
      </c>
      <c r="F1833">
        <v>0</v>
      </c>
      <c r="G1833">
        <v>0</v>
      </c>
      <c r="H1833">
        <v>2781201</v>
      </c>
    </row>
    <row r="1834" spans="1:8" x14ac:dyDescent="0.25">
      <c r="A1834" t="str">
        <f>COUNTIF($E$2:E1834,E1834)&amp;E1834</f>
        <v>20BİLTİR Merkezi (Bilgis. Dest. Tas. İmalat ve Rob. Araş.ve Uyg. Mrk.)</v>
      </c>
      <c r="B1834" t="s">
        <v>2685</v>
      </c>
      <c r="C1834" t="s">
        <v>1974</v>
      </c>
      <c r="D1834" t="s">
        <v>1991</v>
      </c>
      <c r="E1834" t="s">
        <v>119</v>
      </c>
      <c r="F1834">
        <v>0</v>
      </c>
      <c r="G1834">
        <v>0</v>
      </c>
      <c r="H1834">
        <v>2781227</v>
      </c>
    </row>
    <row r="1835" spans="1:8" x14ac:dyDescent="0.25">
      <c r="A1835" t="str">
        <f>COUNTIF($E$2:E1835,E1835)&amp;E1835</f>
        <v>47ROMER - Robotik ve Yapay Zeka Teknolojileri Uygulama ve Araştırma Merkezi</v>
      </c>
      <c r="B1835" t="s">
        <v>2649</v>
      </c>
      <c r="C1835" t="s">
        <v>1975</v>
      </c>
      <c r="D1835" t="s">
        <v>1991</v>
      </c>
      <c r="E1835" t="s">
        <v>44</v>
      </c>
      <c r="F1835">
        <v>0</v>
      </c>
      <c r="G1835">
        <v>0</v>
      </c>
      <c r="H1835">
        <v>2782241</v>
      </c>
    </row>
    <row r="1836" spans="1:8" x14ac:dyDescent="0.25">
      <c r="A1836" t="str">
        <f>COUNTIF($E$2:E1836,E1836)&amp;E1836</f>
        <v>23Sosyal Bilimler Enstitüsü Müdürlüğü</v>
      </c>
      <c r="B1836" t="s">
        <v>2891</v>
      </c>
      <c r="C1836" t="s">
        <v>1976</v>
      </c>
      <c r="D1836" t="s">
        <v>1991</v>
      </c>
      <c r="E1836" t="s">
        <v>116</v>
      </c>
      <c r="F1836">
        <v>0</v>
      </c>
      <c r="G1836">
        <v>0</v>
      </c>
      <c r="H1836">
        <v>2782381</v>
      </c>
    </row>
    <row r="1837" spans="1:8" x14ac:dyDescent="0.25">
      <c r="A1837" t="str">
        <f>COUNTIF($E$2:E1837,E1837)&amp;E1837</f>
        <v>30Global Etkileşim ve Basın Ofisi (eski ismi Basın Bürosu (Rektörlüğe Bağlı Birim))</v>
      </c>
      <c r="B1837" t="s">
        <v>2181</v>
      </c>
      <c r="C1837" t="s">
        <v>1977</v>
      </c>
      <c r="D1837" t="s">
        <v>1991</v>
      </c>
      <c r="E1837" t="s">
        <v>138</v>
      </c>
      <c r="F1837">
        <v>0</v>
      </c>
      <c r="G1837">
        <v>0</v>
      </c>
      <c r="H1837">
        <v>2782506</v>
      </c>
    </row>
    <row r="1838" spans="1:8" x14ac:dyDescent="0.25">
      <c r="A1838" t="str">
        <f>COUNTIF($E$2:E1838,E1838)&amp;E1838</f>
        <v>43Bilim İletişim Grubu(Ofisi) (Rektörlüğe Bağlı Birim)</v>
      </c>
      <c r="B1838" t="s">
        <v>2777</v>
      </c>
      <c r="C1838" t="s">
        <v>1978</v>
      </c>
      <c r="D1838" t="s">
        <v>1992</v>
      </c>
      <c r="E1838" t="s">
        <v>115</v>
      </c>
      <c r="F1838">
        <v>0</v>
      </c>
      <c r="G1838">
        <v>0</v>
      </c>
      <c r="H1838">
        <v>2782746</v>
      </c>
    </row>
    <row r="1839" spans="1:8" x14ac:dyDescent="0.25">
      <c r="A1839" t="str">
        <f>COUNTIF($E$2:E1839,E1839)&amp;E1839</f>
        <v xml:space="preserve">94Eğitim Fakültesi </v>
      </c>
      <c r="B1839" t="s">
        <v>2190</v>
      </c>
      <c r="C1839" t="s">
        <v>1979</v>
      </c>
      <c r="D1839" t="s">
        <v>1991</v>
      </c>
      <c r="E1839" t="s">
        <v>120</v>
      </c>
      <c r="F1839">
        <v>0</v>
      </c>
      <c r="G1839">
        <v>0</v>
      </c>
      <c r="H1839">
        <v>2782795</v>
      </c>
    </row>
    <row r="1840" spans="1:8" x14ac:dyDescent="0.25">
      <c r="A1840" t="str">
        <f>COUNTIF($E$2:E1840,E1840)&amp;E1840</f>
        <v>95Mimarlık Fakültesi</v>
      </c>
      <c r="B1840" t="s">
        <v>2581</v>
      </c>
      <c r="C1840" t="s">
        <v>1980</v>
      </c>
      <c r="D1840" t="s">
        <v>1991</v>
      </c>
      <c r="E1840" t="s">
        <v>39</v>
      </c>
      <c r="F1840">
        <v>0</v>
      </c>
      <c r="G1840">
        <v>0</v>
      </c>
      <c r="H1840">
        <v>2783199</v>
      </c>
    </row>
    <row r="1841" spans="1:8" x14ac:dyDescent="0.25">
      <c r="A1841" t="str">
        <f>COUNTIF($E$2:E1841,E1841)&amp;E1841</f>
        <v>175Sağlık Kültür ve Spor Daire Başkanlığı</v>
      </c>
      <c r="B1841" t="s">
        <v>2232</v>
      </c>
      <c r="C1841" t="s">
        <v>1981</v>
      </c>
      <c r="D1841" t="s">
        <v>1992</v>
      </c>
      <c r="E1841" t="s">
        <v>45</v>
      </c>
      <c r="F1841">
        <v>0</v>
      </c>
      <c r="G1841">
        <v>0</v>
      </c>
      <c r="H1841">
        <v>2783413</v>
      </c>
    </row>
    <row r="1842" spans="1:8" x14ac:dyDescent="0.25">
      <c r="A1842" t="str">
        <f>COUNTIF($E$2:E1842,E1842)&amp;E1842</f>
        <v>46Teknokent Proje Yönetim ve Danışmanlık Ofisi / TEKNOKENT Teknoloji Transfer Ofisi</v>
      </c>
      <c r="B1842" t="s">
        <v>2354</v>
      </c>
      <c r="C1842" t="s">
        <v>1982</v>
      </c>
      <c r="D1842" t="s">
        <v>1991</v>
      </c>
      <c r="E1842" t="s">
        <v>51</v>
      </c>
      <c r="F1842">
        <v>0</v>
      </c>
      <c r="G1842">
        <v>0</v>
      </c>
      <c r="H1842">
        <v>2783801</v>
      </c>
    </row>
    <row r="1843" spans="1:8" x14ac:dyDescent="0.25">
      <c r="A1843" t="str">
        <f>COUNTIF($E$2:E1843,E1843)&amp;E1843</f>
        <v>176Sağlık Kültür ve Spor Daire Başkanlığı</v>
      </c>
      <c r="B1843" t="s">
        <v>2979</v>
      </c>
      <c r="C1843" t="s">
        <v>1983</v>
      </c>
      <c r="D1843" t="s">
        <v>1992</v>
      </c>
      <c r="E1843" t="s">
        <v>45</v>
      </c>
      <c r="F1843">
        <v>0</v>
      </c>
      <c r="G1843">
        <v>0</v>
      </c>
      <c r="H1843">
        <v>2783975</v>
      </c>
    </row>
    <row r="1844" spans="1:8" x14ac:dyDescent="0.25">
      <c r="A1844" t="str">
        <f>COUNTIF($E$2:E1844,E1844)&amp;E1844</f>
        <v>48ROMER - Robotik ve Yapay Zeka Teknolojileri Uygulama ve Araştırma Merkezi</v>
      </c>
      <c r="B1844" t="s">
        <v>2257</v>
      </c>
      <c r="C1844" t="s">
        <v>1984</v>
      </c>
      <c r="D1844" t="s">
        <v>1991</v>
      </c>
      <c r="E1844" t="s">
        <v>44</v>
      </c>
      <c r="F1844">
        <v>0</v>
      </c>
      <c r="G1844">
        <v>0</v>
      </c>
      <c r="H1844">
        <v>2784650</v>
      </c>
    </row>
    <row r="1845" spans="1:8" x14ac:dyDescent="0.25">
      <c r="A1845" t="str">
        <f>COUNTIF($E$2:E1845,E1845)&amp;E1845</f>
        <v>21BİLTİR Merkezi (Bilgis. Dest. Tas. İmalat ve Rob. Araş.ve Uyg. Mrk.)</v>
      </c>
      <c r="B1845" t="s">
        <v>3011</v>
      </c>
      <c r="C1845" t="s">
        <v>1985</v>
      </c>
      <c r="D1845" t="s">
        <v>1991</v>
      </c>
      <c r="E1845" t="s">
        <v>119</v>
      </c>
      <c r="F1845">
        <v>0</v>
      </c>
      <c r="G1845">
        <v>0</v>
      </c>
      <c r="H1845">
        <v>2784957</v>
      </c>
    </row>
    <row r="1846" spans="1:8" x14ac:dyDescent="0.25">
      <c r="A1846" t="str">
        <f>COUNTIF($E$2:E1846,E1846)&amp;E1846</f>
        <v>47Teknokent Proje Yönetim ve Danışmanlık Ofisi / TEKNOKENT Teknoloji Transfer Ofisi</v>
      </c>
      <c r="B1846" t="s">
        <v>3012</v>
      </c>
      <c r="C1846" t="s">
        <v>1986</v>
      </c>
      <c r="D1846" t="s">
        <v>1991</v>
      </c>
      <c r="E1846" t="s">
        <v>51</v>
      </c>
      <c r="F1846">
        <v>0</v>
      </c>
      <c r="G1846">
        <v>0</v>
      </c>
      <c r="H1846">
        <v>2785103</v>
      </c>
    </row>
    <row r="1847" spans="1:8" x14ac:dyDescent="0.25">
      <c r="A1847" t="str">
        <f>COUNTIF($E$2:E1847,E1847)&amp;E1847</f>
        <v>19TAÇDAM - Tarihsel Çevre Değerlerini Araş. ve Uyg. Mrk.</v>
      </c>
      <c r="B1847" t="s">
        <v>2728</v>
      </c>
      <c r="C1847" t="s">
        <v>1987</v>
      </c>
      <c r="D1847" t="s">
        <v>1991</v>
      </c>
      <c r="E1847" t="s">
        <v>49</v>
      </c>
      <c r="F1847">
        <v>0</v>
      </c>
      <c r="G1847">
        <v>0</v>
      </c>
      <c r="H1847">
        <v>2785715</v>
      </c>
    </row>
    <row r="1848" spans="1:8" x14ac:dyDescent="0.25">
      <c r="A1848" t="str">
        <f>COUNTIF($E$2:E1848,E1848)&amp;E1848</f>
        <v>49ROMER - Robotik ve Yapay Zeka Teknolojileri Uygulama ve Araştırma Merkezi</v>
      </c>
      <c r="B1848" t="s">
        <v>2203</v>
      </c>
      <c r="C1848" t="s">
        <v>1988</v>
      </c>
      <c r="D1848" t="s">
        <v>1991</v>
      </c>
      <c r="E1848" t="s">
        <v>44</v>
      </c>
      <c r="F1848">
        <v>0</v>
      </c>
      <c r="G1848">
        <v>0</v>
      </c>
      <c r="H1848">
        <v>2786580</v>
      </c>
    </row>
    <row r="1849" spans="1:8" x14ac:dyDescent="0.25">
      <c r="A1849" t="str">
        <f>COUNTIF($E$2:E1849,E1849)&amp;E1849</f>
        <v>17Uzaktan Eğitim Uygulmama ve Araştırma Merkezi</v>
      </c>
      <c r="B1849" t="s">
        <v>2767</v>
      </c>
      <c r="C1849" t="s">
        <v>1989</v>
      </c>
      <c r="D1849" t="s">
        <v>1991</v>
      </c>
      <c r="E1849" t="s">
        <v>127</v>
      </c>
      <c r="F1849">
        <v>0</v>
      </c>
      <c r="G1849">
        <v>0</v>
      </c>
      <c r="H1849">
        <v>2426153</v>
      </c>
    </row>
    <row r="1850" spans="1:8" x14ac:dyDescent="0.25">
      <c r="A1850" t="str">
        <f>COUNTIF($E$2:E1850,E1850)&amp;E1850</f>
        <v>92İktisadi ve İdari Bilimler Fakültesi</v>
      </c>
      <c r="B1850" t="s">
        <v>2959</v>
      </c>
      <c r="C1850" t="s">
        <v>1990</v>
      </c>
      <c r="D1850" t="s">
        <v>1991</v>
      </c>
      <c r="E1850" t="s">
        <v>35</v>
      </c>
      <c r="F1850">
        <v>0</v>
      </c>
      <c r="G1850">
        <v>0</v>
      </c>
      <c r="H1850">
        <v>2573236</v>
      </c>
    </row>
  </sheetData>
  <sortState xmlns:xlrd2="http://schemas.microsoft.com/office/spreadsheetml/2017/richdata2" ref="I2:I73">
    <sortCondition ref="I2:I73"/>
  </sortState>
  <phoneticPr fontId="2" type="noConversion"/>
  <pageMargins left="0.7" right="0.7" top="0.75" bottom="0.75" header="0.3" footer="0.3"/>
  <pageSetup paperSize="9" orientation="portrait" r:id="rId1"/>
  <ignoredErrors>
    <ignoredError sqref="M2:M1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2</vt:i4>
      </vt:variant>
      <vt:variant>
        <vt:lpstr>Adlandırılmış Aralıklar</vt:lpstr>
      </vt:variant>
      <vt:variant>
        <vt:i4>2</vt:i4>
      </vt:variant>
    </vt:vector>
  </HeadingPairs>
  <TitlesOfParts>
    <vt:vector size="4" baseType="lpstr">
      <vt:lpstr>Puantaj</vt:lpstr>
      <vt:lpstr>Katılımcı Bilgileri</vt:lpstr>
      <vt:lpstr>Puantaj!Yazdırma_Alanı</vt:lpstr>
      <vt:lpstr>Puantaj!Yazdırma_Başlıkları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Turgay Denek</dc:creator>
  <cp:lastModifiedBy>odtu</cp:lastModifiedBy>
  <cp:lastPrinted>2025-10-03T10:55:42Z</cp:lastPrinted>
  <dcterms:created xsi:type="dcterms:W3CDTF">2025-10-03T06:08:19Z</dcterms:created>
  <dcterms:modified xsi:type="dcterms:W3CDTF">2025-11-05T12:54:37Z</dcterms:modified>
</cp:coreProperties>
</file>